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frane\OneDrive\Radna površina\"/>
    </mc:Choice>
  </mc:AlternateContent>
  <xr:revisionPtr revIDLastSave="0" documentId="8_{AFF4EC09-9D49-4E9C-904C-E6E19A0F7B11}" xr6:coauthVersionLast="47" xr6:coauthVersionMax="47" xr10:uidLastSave="{00000000-0000-0000-0000-000000000000}"/>
  <bookViews>
    <workbookView xWindow="-120" yWindow="-120" windowWidth="19440" windowHeight="14880" tabRatio="697" activeTab="3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B10" i="5" s="1"/>
  <c r="F43" i="7" l="1"/>
  <c r="F45" i="7"/>
  <c r="F44" i="7"/>
  <c r="G7" i="7"/>
  <c r="G6" i="7" s="1"/>
  <c r="E7" i="7"/>
  <c r="E6" i="7" s="1"/>
  <c r="G40" i="7"/>
  <c r="E40" i="7"/>
  <c r="E31" i="7"/>
  <c r="G11" i="7"/>
  <c r="F11" i="7"/>
  <c r="E11" i="7"/>
  <c r="F8" i="7"/>
  <c r="F7" i="7" s="1"/>
  <c r="E16" i="7" l="1"/>
  <c r="E46" i="7" s="1"/>
  <c r="F10" i="7"/>
  <c r="F9" i="7"/>
  <c r="F20" i="7" l="1"/>
  <c r="F17" i="7"/>
  <c r="F18" i="7"/>
  <c r="F19" i="7"/>
  <c r="F21" i="7"/>
  <c r="F22" i="7"/>
  <c r="F23" i="7"/>
  <c r="F24" i="7"/>
  <c r="F25" i="7"/>
  <c r="C50" i="8" l="1"/>
  <c r="C41" i="8"/>
  <c r="G36" i="10" l="1"/>
  <c r="F24" i="3"/>
  <c r="E23" i="3"/>
  <c r="E11" i="3"/>
  <c r="E12" i="3"/>
  <c r="E13" i="3"/>
  <c r="E14" i="3"/>
  <c r="E15" i="3"/>
  <c r="E10" i="3"/>
  <c r="C36" i="8"/>
  <c r="C37" i="8"/>
  <c r="C38" i="8"/>
  <c r="C39" i="8"/>
  <c r="C40" i="8"/>
  <c r="C43" i="8"/>
  <c r="C44" i="8"/>
  <c r="C45" i="8"/>
  <c r="C47" i="8"/>
  <c r="C48" i="8"/>
  <c r="C49" i="8"/>
  <c r="C51" i="8"/>
  <c r="C53" i="8"/>
  <c r="C35" i="8"/>
  <c r="C11" i="8"/>
  <c r="C12" i="8"/>
  <c r="C13" i="8"/>
  <c r="C14" i="8"/>
  <c r="C15" i="8"/>
  <c r="C16" i="8"/>
  <c r="C18" i="8"/>
  <c r="C19" i="8"/>
  <c r="C20" i="8"/>
  <c r="C22" i="8"/>
  <c r="C23" i="8"/>
  <c r="C24" i="8"/>
  <c r="C25" i="8"/>
  <c r="C26" i="8"/>
  <c r="C27" i="8"/>
  <c r="C28" i="8"/>
  <c r="C29" i="8"/>
  <c r="C10" i="8"/>
  <c r="C11" i="5"/>
  <c r="C12" i="5"/>
  <c r="C10" i="5"/>
  <c r="G31" i="7"/>
  <c r="G16" i="7" s="1"/>
  <c r="G46" i="7" s="1"/>
  <c r="F27" i="7"/>
  <c r="F26" i="7"/>
  <c r="F28" i="7"/>
  <c r="F29" i="7"/>
  <c r="F30" i="7"/>
  <c r="F33" i="7"/>
  <c r="F34" i="7"/>
  <c r="F35" i="7"/>
  <c r="F36" i="7"/>
  <c r="F37" i="7"/>
  <c r="F38" i="7"/>
  <c r="F39" i="7"/>
  <c r="F41" i="7"/>
  <c r="F40" i="7" s="1"/>
  <c r="F42" i="7"/>
  <c r="G9" i="10"/>
  <c r="G10" i="10"/>
  <c r="F34" i="10"/>
  <c r="F31" i="7" l="1"/>
  <c r="F6" i="7"/>
  <c r="F32" i="7"/>
  <c r="B46" i="8" l="1"/>
  <c r="D24" i="3" l="1"/>
  <c r="E24" i="3" s="1"/>
  <c r="D46" i="8"/>
  <c r="C46" i="8" s="1"/>
  <c r="D42" i="8"/>
  <c r="D17" i="8"/>
  <c r="D21" i="8"/>
  <c r="B21" i="8"/>
  <c r="C21" i="8" l="1"/>
  <c r="B42" i="8"/>
  <c r="C42" i="8" s="1"/>
  <c r="B17" i="8"/>
  <c r="C17" i="8" s="1"/>
  <c r="F46" i="7" l="1"/>
  <c r="H21" i="10"/>
  <c r="G21" i="10"/>
  <c r="F21" i="10"/>
  <c r="H11" i="10"/>
  <c r="F11" i="10"/>
  <c r="H8" i="10"/>
  <c r="F8" i="10"/>
  <c r="G11" i="10" l="1"/>
  <c r="H14" i="10"/>
  <c r="H29" i="10" s="1"/>
  <c r="G29" i="10" s="1"/>
  <c r="G8" i="10"/>
  <c r="F37" i="10"/>
  <c r="F14" i="10"/>
  <c r="F22" i="10" s="1"/>
  <c r="G14" i="10" l="1"/>
  <c r="H22" i="10"/>
  <c r="G22" i="10" l="1"/>
  <c r="H37" i="10"/>
  <c r="G37" i="10" s="1"/>
</calcChain>
</file>

<file path=xl/sharedStrings.xml><?xml version="1.0" encoding="utf-8"?>
<sst xmlns="http://schemas.openxmlformats.org/spreadsheetml/2006/main" count="231" uniqueCount="124">
  <si>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</si>
  <si>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</si>
  <si>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</si>
  <si>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</si>
  <si>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</si>
  <si>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</si>
  <si>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</si>
  <si>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</si>
  <si>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</si>
  <si>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</si>
  <si>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</si>
  <si>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</si>
  <si>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</si>
  <si>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</si>
  <si>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</si>
  <si>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</si>
  <si>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</si>
  <si>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</si>
  <si>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</si>
  <si>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</si>
  <si>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</si>
  <si>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</si>
  <si>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</si>
  <si>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</si>
  <si>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</si>
  <si>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</si>
  <si>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</si>
  <si>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</si>
  <si>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</si>
  <si>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</si>
  <si>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</si>
  <si>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</si>
  <si>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</si>
  <si>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</si>
  <si>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</si>
  <si>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</si>
  <si>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</si>
  <si>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</si>
  <si>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</si>
  <si>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</si>
  <si>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</si>
  <si>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</si>
  <si>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</si>
  <si>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</si>
  <si>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</si>
  <si>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</si>
  <si>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</si>
  <si>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</si>
  <si>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</si>
  <si>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</si>
  <si>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</si>
  <si>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</si>
  <si>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</si>
  <si>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</si>
  <si>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</si>
  <si>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</si>
  <si>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</si>
  <si>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</si>
  <si>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</si>
  <si>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</si>
  <si>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</si>
  <si>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</si>
  <si>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</si>
  <si>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</si>
  <si>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09 Obrazovanje</t>
  </si>
  <si>
    <t>Prihod od upravnih i administartivnih pristojbi, pristojbi po posebnim propisima i naknadama</t>
  </si>
  <si>
    <t>Prihodi od prodaje proizvoda i robe te pruženih usluga i prihodi od donacija</t>
  </si>
  <si>
    <t>Naknade građanima i kućanstvima na temelju osiguranja i druge naknade</t>
  </si>
  <si>
    <t xml:space="preserve"> 41 Ostali prihodi za posebne namjene</t>
  </si>
  <si>
    <t>Program: 2204 SREDNJE ŠKOLSTVO STANDARD</t>
  </si>
  <si>
    <t>A2204-01 Djelatnost srednjih škola</t>
  </si>
  <si>
    <t xml:space="preserve">Rashodi za zaposlene </t>
  </si>
  <si>
    <t xml:space="preserve">Materijalni rashodi </t>
  </si>
  <si>
    <t>Vlastiti prihodi-korisnici</t>
  </si>
  <si>
    <t>Višak prihoda korisnici</t>
  </si>
  <si>
    <t>Podizanje kvalitete i standarda u školstvu</t>
  </si>
  <si>
    <t>Prihodi za posebne namjene</t>
  </si>
  <si>
    <t>Ministarstvo znanosti i obrazovanja MZO</t>
  </si>
  <si>
    <t>Izvor financiranja 451</t>
  </si>
  <si>
    <t>F.P. i dod udio u por. na dohodak</t>
  </si>
  <si>
    <t>Administracija i upravljanje</t>
  </si>
  <si>
    <t>Izvor financiranja 31</t>
  </si>
  <si>
    <t>Izvor financiranja 41</t>
  </si>
  <si>
    <t>Izvor financiranja 5103</t>
  </si>
  <si>
    <t>Izvor financiranja 61</t>
  </si>
  <si>
    <t>Tekuće donacije</t>
  </si>
  <si>
    <t>6 Tekuće donacije</t>
  </si>
  <si>
    <t>Financijski rashodi</t>
  </si>
  <si>
    <t>Dodatna ulaganja u nefinancijsku imovinu</t>
  </si>
  <si>
    <t>UKUPNO:</t>
  </si>
  <si>
    <t xml:space="preserve"> 54 Pomoći iz inozemstva</t>
  </si>
  <si>
    <t xml:space="preserve"> 51037 MZO - Udžbenici za SŠ</t>
  </si>
  <si>
    <t xml:space="preserve"> 451 F.P. i dod. udio u por. na dohodak</t>
  </si>
  <si>
    <t xml:space="preserve"> 42035  Višak prihoda SŠ</t>
  </si>
  <si>
    <t xml:space="preserve"> 61 Tekuće donacije - korisnici</t>
  </si>
  <si>
    <t>7 Prihodi od prodaje nefinancijske imovine</t>
  </si>
  <si>
    <t xml:space="preserve"> 51036 MZO - Plaće SŠ</t>
  </si>
  <si>
    <t xml:space="preserve"> 11 Opći prihodi i primici</t>
  </si>
  <si>
    <t xml:space="preserve"> 12 Višak/manjak prihoda ZŽ</t>
  </si>
  <si>
    <t xml:space="preserve"> 19 Predfinanciranje iz ZŽ</t>
  </si>
  <si>
    <t xml:space="preserve"> 31 Vlastiti prihodi - korisnici</t>
  </si>
  <si>
    <t xml:space="preserve"> 5103 Ministarstvo znanosti i obrazovanja MZO</t>
  </si>
  <si>
    <t xml:space="preserve"> 7104 Prihod od prodaje proizvedene dugotrajne imovine</t>
  </si>
  <si>
    <t>Povećanje/smanjenje</t>
  </si>
  <si>
    <t>PRIJEDLOG IZMJENA I DOPUNA FINANCIJSKOG PLANA OSNOVNE ŠKOLE ,,PETAR ZORANIĆ" NIN 
ZA 2025. GODINU</t>
  </si>
  <si>
    <t>Financijski plan za 2025.</t>
  </si>
  <si>
    <t>Izmjene i dopune financijskog plana za 2025.</t>
  </si>
  <si>
    <t xml:space="preserve"> 42034  Višak prihoda OŠ</t>
  </si>
  <si>
    <t xml:space="preserve"> 51035 MZO - Plaće OŠ</t>
  </si>
  <si>
    <t xml:space="preserve"> 51034 MZO - Udžbenici za OŠ</t>
  </si>
  <si>
    <t>53 Proračun JLS</t>
  </si>
  <si>
    <t xml:space="preserve">Program 2202 </t>
  </si>
  <si>
    <t xml:space="preserve">Aktivnost A2202-01 </t>
  </si>
  <si>
    <t>OSNOVNO ŠKOLSTVO STANDARD</t>
  </si>
  <si>
    <t>Djelatnost osnovnih škola</t>
  </si>
  <si>
    <t xml:space="preserve">Aktivnost A2202-04 </t>
  </si>
  <si>
    <t>Aktivnost A2203-04</t>
  </si>
  <si>
    <t>Izvor financiranja 42034</t>
  </si>
  <si>
    <t>MZOŠ- Udžbenici Osnovne škole</t>
  </si>
  <si>
    <t>Izvor financiranja 51035</t>
  </si>
  <si>
    <t>Državni proračun -MZO-Plaće OŠ</t>
  </si>
  <si>
    <t>Izvor financiranja 53</t>
  </si>
  <si>
    <t>Proračun JLS</t>
  </si>
  <si>
    <t xml:space="preserve"> 0912 Osnovno obrazovanje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</si>
</sst>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wrapText="1"/>
    </xf>
    <xf numFmtId="0" fontId="16" fillId="0" borderId="0" xfId="0" quotePrefix="1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0" fillId="0" borderId="0" xfId="0" applyBorder="1"/>
    <xf numFmtId="4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/>
    <xf numFmtId="0" fontId="13" fillId="0" borderId="3" xfId="0" quotePrefix="1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right" vertical="center" wrapText="1"/>
    </xf>
    <xf numFmtId="0" fontId="6" fillId="6" borderId="6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18" fillId="3" borderId="6" xfId="0" applyNumberFormat="1" applyFont="1" applyFill="1" applyBorder="1" applyAlignment="1" applyProtection="1">
      <alignment horizontal="left" vertical="center" wrapText="1"/>
    </xf>
    <xf numFmtId="0" fontId="18" fillId="3" borderId="3" xfId="0" applyNumberFormat="1" applyFont="1" applyFill="1" applyBorder="1" applyAlignment="1" applyProtection="1">
      <alignment horizontal="left" vertical="center" wrapText="1"/>
    </xf>
    <xf numFmtId="0" fontId="18" fillId="3" borderId="7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vertical="center" wrapText="1"/>
    </xf>
    <xf numFmtId="0" fontId="18" fillId="2" borderId="4" xfId="0" applyNumberFormat="1" applyFont="1" applyFill="1" applyBorder="1" applyAlignment="1" applyProtection="1">
      <alignment vertical="center" wrapText="1"/>
    </xf>
    <xf numFmtId="4" fontId="0" fillId="0" borderId="3" xfId="0" applyNumberFormat="1" applyBorder="1" applyAlignment="1">
      <alignment horizontal="right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0" borderId="3" xfId="0" quotePrefix="1" applyNumberFormat="1" applyFont="1" applyFill="1" applyBorder="1" applyAlignment="1" applyProtection="1">
      <alignment horizontal="left" vertical="center" wrapText="1"/>
    </xf>
    <xf numFmtId="0" fontId="19" fillId="0" borderId="3" xfId="0" applyFont="1" applyBorder="1" applyAlignment="1">
      <alignment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18" fillId="3" borderId="4" xfId="0" applyNumberFormat="1" applyFont="1" applyFill="1" applyBorder="1" applyAlignment="1" applyProtection="1">
      <alignment horizontal="left" vertical="center" wrapText="1"/>
    </xf>
    <xf numFmtId="0" fontId="20" fillId="0" borderId="0" xfId="0" applyFont="1"/>
    <xf numFmtId="0" fontId="22" fillId="0" borderId="0" xfId="0" applyFont="1"/>
    <xf numFmtId="0" fontId="19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/>
    <xf numFmtId="4" fontId="23" fillId="3" borderId="3" xfId="0" applyNumberFormat="1" applyFont="1" applyFill="1" applyBorder="1"/>
    <xf numFmtId="4" fontId="19" fillId="0" borderId="3" xfId="0" applyNumberFormat="1" applyFont="1" applyBorder="1"/>
    <xf numFmtId="4" fontId="23" fillId="6" borderId="3" xfId="0" applyNumberFormat="1" applyFont="1" applyFill="1" applyBorder="1"/>
    <xf numFmtId="4" fontId="19" fillId="2" borderId="3" xfId="0" applyNumberFormat="1" applyFont="1" applyFill="1" applyBorder="1"/>
    <xf numFmtId="0" fontId="24" fillId="0" borderId="0" xfId="0" applyFont="1"/>
    <xf numFmtId="0" fontId="25" fillId="0" borderId="0" xfId="0" applyFont="1"/>
    <xf numFmtId="4" fontId="23" fillId="5" borderId="3" xfId="0" applyNumberFormat="1" applyFont="1" applyFill="1" applyBorder="1"/>
    <xf numFmtId="0" fontId="19" fillId="5" borderId="3" xfId="0" applyFont="1" applyFill="1" applyBorder="1"/>
    <xf numFmtId="0" fontId="23" fillId="0" borderId="0" xfId="0" applyFont="1"/>
    <xf numFmtId="4" fontId="20" fillId="0" borderId="0" xfId="0" applyNumberFormat="1" applyFont="1"/>
    <xf numFmtId="4" fontId="19" fillId="0" borderId="3" xfId="0" applyNumberFormat="1" applyFont="1" applyBorder="1" applyAlignment="1">
      <alignment horizontal="right"/>
    </xf>
    <xf numFmtId="0" fontId="19" fillId="0" borderId="3" xfId="0" applyFont="1" applyBorder="1"/>
    <xf numFmtId="0" fontId="19" fillId="0" borderId="3" xfId="0" applyFont="1" applyBorder="1" applyAlignment="1">
      <alignment horizontal="left" vertical="center"/>
    </xf>
    <xf numFmtId="0" fontId="24" fillId="0" borderId="3" xfId="0" quotePrefix="1" applyFont="1" applyBorder="1" applyAlignment="1">
      <alignment horizontal="left" vertical="center" wrapText="1"/>
    </xf>
    <xf numFmtId="0" fontId="19" fillId="0" borderId="3" xfId="0" quotePrefix="1" applyFont="1" applyBorder="1"/>
    <xf numFmtId="0" fontId="9" fillId="2" borderId="3" xfId="0" quotePrefix="1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0" fontId="21" fillId="0" borderId="0" xfId="0" applyFont="1" applyAlignment="1">
      <alignment wrapText="1"/>
    </xf>
    <xf numFmtId="0" fontId="0" fillId="0" borderId="0" xfId="0" applyAlignment="1"/>
    <xf numFmtId="2" fontId="6" fillId="0" borderId="3" xfId="0" applyNumberFormat="1" applyFont="1" applyFill="1" applyBorder="1" applyAlignment="1" applyProtection="1">
      <alignment vertical="center" wrapText="1"/>
    </xf>
    <xf numFmtId="2" fontId="3" fillId="2" borderId="3" xfId="0" applyNumberFormat="1" applyFont="1" applyFill="1" applyBorder="1" applyAlignment="1"/>
    <xf numFmtId="2" fontId="3" fillId="2" borderId="3" xfId="0" applyNumberFormat="1" applyFont="1" applyFill="1" applyBorder="1" applyAlignment="1" applyProtection="1">
      <alignment wrapText="1"/>
    </xf>
    <xf numFmtId="4" fontId="3" fillId="2" borderId="3" xfId="0" applyNumberFormat="1" applyFont="1" applyFill="1" applyBorder="1" applyAlignment="1"/>
    <xf numFmtId="4" fontId="3" fillId="2" borderId="3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23" fillId="5" borderId="1" xfId="0" applyFont="1" applyFill="1" applyBorder="1"/>
    <xf numFmtId="0" fontId="23" fillId="5" borderId="2" xfId="0" applyFont="1" applyFill="1" applyBorder="1"/>
    <xf numFmtId="0" fontId="23" fillId="5" borderId="4" xfId="0" applyFont="1" applyFill="1" applyBorder="1"/>
    <xf numFmtId="0" fontId="18" fillId="3" borderId="1" xfId="0" applyNumberFormat="1" applyFont="1" applyFill="1" applyBorder="1" applyAlignment="1" applyProtection="1">
      <alignment horizontal="left" vertical="center" wrapText="1"/>
    </xf>
    <xf numFmtId="0" fontId="18" fillId="3" borderId="2" xfId="0" applyNumberFormat="1" applyFont="1" applyFill="1" applyBorder="1" applyAlignment="1" applyProtection="1">
      <alignment horizontal="left" vertical="center" wrapText="1"/>
    </xf>
    <xf numFmtId="0" fontId="18" fillId="3" borderId="4" xfId="0" applyNumberFormat="1" applyFont="1" applyFill="1" applyBorder="1" applyAlignment="1" applyProtection="1">
      <alignment horizontal="left" vertical="center" wrapText="1"/>
    </xf>
    <xf numFmtId="0" fontId="18" fillId="3" borderId="1" xfId="0" applyNumberFormat="1" applyFont="1" applyFill="1" applyBorder="1" applyAlignment="1" applyProtection="1">
      <alignment vertical="center" wrapText="1"/>
    </xf>
    <xf numFmtId="0" fontId="18" fillId="3" borderId="2" xfId="0" applyNumberFormat="1" applyFont="1" applyFill="1" applyBorder="1" applyAlignment="1" applyProtection="1">
      <alignment vertical="center" wrapText="1"/>
    </xf>
    <xf numFmtId="0" fontId="18" fillId="3" borderId="4" xfId="0" applyNumberFormat="1" applyFont="1" applyFill="1" applyBorder="1" applyAlignment="1" applyProtection="1">
      <alignment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opLeftCell="A4" workbookViewId="0">
      <selection activeCell="F29" sqref="F29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132" t="s">
        <v>104</v>
      </c>
      <c r="B1" s="132"/>
      <c r="C1" s="132"/>
      <c r="D1" s="132"/>
      <c r="E1" s="132"/>
      <c r="F1" s="132"/>
      <c r="G1" s="132"/>
      <c r="H1" s="132"/>
    </row>
    <row r="2" spans="1:8" ht="18" x14ac:dyDescent="0.25">
      <c r="A2" s="20"/>
      <c r="B2" s="20"/>
      <c r="C2" s="20"/>
      <c r="D2" s="20"/>
      <c r="E2" s="20"/>
      <c r="F2" s="20"/>
      <c r="G2" s="20"/>
      <c r="H2" s="20"/>
    </row>
    <row r="3" spans="1:8" ht="15.75" x14ac:dyDescent="0.25">
      <c r="A3" s="132" t="s">
        <v>18</v>
      </c>
      <c r="B3" s="132"/>
      <c r="C3" s="132"/>
      <c r="D3" s="132"/>
      <c r="E3" s="132"/>
      <c r="F3" s="132"/>
      <c r="G3" s="136"/>
      <c r="H3" s="136"/>
    </row>
    <row r="4" spans="1:8" ht="18" x14ac:dyDescent="0.25">
      <c r="A4" s="20"/>
      <c r="B4" s="20"/>
      <c r="C4" s="20"/>
      <c r="D4" s="20"/>
      <c r="E4" s="20"/>
      <c r="F4" s="20"/>
      <c r="G4" s="5"/>
      <c r="H4" s="5"/>
    </row>
    <row r="5" spans="1:8" ht="15.75" x14ac:dyDescent="0.25">
      <c r="A5" s="132" t="s">
        <v>24</v>
      </c>
      <c r="B5" s="133"/>
      <c r="C5" s="133"/>
      <c r="D5" s="133"/>
      <c r="E5" s="133"/>
      <c r="F5" s="133"/>
      <c r="G5" s="133"/>
      <c r="H5" s="133"/>
    </row>
    <row r="6" spans="1:8" ht="18" x14ac:dyDescent="0.25">
      <c r="A6" s="1"/>
      <c r="B6" s="2"/>
      <c r="C6" s="2"/>
      <c r="D6" s="2"/>
      <c r="E6" s="6"/>
      <c r="F6" s="7"/>
      <c r="G6" s="7"/>
      <c r="H6" s="28" t="s">
        <v>31</v>
      </c>
    </row>
    <row r="7" spans="1:8" ht="38.25" x14ac:dyDescent="0.25">
      <c r="A7" s="24"/>
      <c r="B7" s="25"/>
      <c r="C7" s="25"/>
      <c r="D7" s="26"/>
      <c r="E7" s="27"/>
      <c r="F7" s="3" t="s">
        <v>105</v>
      </c>
      <c r="G7" s="3" t="s">
        <v>103</v>
      </c>
      <c r="H7" s="3" t="s">
        <v>106</v>
      </c>
    </row>
    <row r="8" spans="1:8" x14ac:dyDescent="0.25">
      <c r="A8" s="123" t="s">
        <v>0</v>
      </c>
      <c r="B8" s="122"/>
      <c r="C8" s="122"/>
      <c r="D8" s="122"/>
      <c r="E8" s="137"/>
      <c r="F8" s="51">
        <f>F9+F10</f>
        <v>1636355.48</v>
      </c>
      <c r="G8" s="51">
        <f>H8-F8</f>
        <v>116903.41999999993</v>
      </c>
      <c r="H8" s="51">
        <f>H9+H10</f>
        <v>1753258.9</v>
      </c>
    </row>
    <row r="9" spans="1:8" x14ac:dyDescent="0.25">
      <c r="A9" s="138" t="s">
        <v>32</v>
      </c>
      <c r="B9" s="139"/>
      <c r="C9" s="139"/>
      <c r="D9" s="139"/>
      <c r="E9" s="135"/>
      <c r="F9" s="50">
        <v>1636355.48</v>
      </c>
      <c r="G9" s="111">
        <f t="shared" ref="G9:G14" si="0">H9-F9</f>
        <v>116903.41999999993</v>
      </c>
      <c r="H9" s="50">
        <v>1753258.9</v>
      </c>
    </row>
    <row r="10" spans="1:8" x14ac:dyDescent="0.25">
      <c r="A10" s="140" t="s">
        <v>33</v>
      </c>
      <c r="B10" s="135"/>
      <c r="C10" s="135"/>
      <c r="D10" s="135"/>
      <c r="E10" s="135"/>
      <c r="F10" s="50">
        <v>0</v>
      </c>
      <c r="G10" s="111">
        <f t="shared" si="0"/>
        <v>0</v>
      </c>
      <c r="H10" s="50">
        <v>0</v>
      </c>
    </row>
    <row r="11" spans="1:8" x14ac:dyDescent="0.25">
      <c r="A11" s="29" t="s">
        <v>1</v>
      </c>
      <c r="B11" s="37"/>
      <c r="C11" s="37"/>
      <c r="D11" s="37"/>
      <c r="E11" s="37"/>
      <c r="F11" s="51">
        <f>F12+F13</f>
        <v>1628555.48</v>
      </c>
      <c r="G11" s="51">
        <f t="shared" si="0"/>
        <v>124703.41999999993</v>
      </c>
      <c r="H11" s="51">
        <f>H12+H13</f>
        <v>1753258.9</v>
      </c>
    </row>
    <row r="12" spans="1:8" x14ac:dyDescent="0.25">
      <c r="A12" s="141" t="s">
        <v>34</v>
      </c>
      <c r="B12" s="139"/>
      <c r="C12" s="139"/>
      <c r="D12" s="139"/>
      <c r="E12" s="139"/>
      <c r="F12" s="50">
        <v>1609405.48</v>
      </c>
      <c r="G12" s="50">
        <v>119853.42</v>
      </c>
      <c r="H12" s="52">
        <v>1729258.9</v>
      </c>
    </row>
    <row r="13" spans="1:8" x14ac:dyDescent="0.25">
      <c r="A13" s="134" t="s">
        <v>35</v>
      </c>
      <c r="B13" s="135"/>
      <c r="C13" s="135"/>
      <c r="D13" s="135"/>
      <c r="E13" s="135"/>
      <c r="F13" s="53">
        <v>19150</v>
      </c>
      <c r="G13" s="50">
        <v>4850</v>
      </c>
      <c r="H13" s="52">
        <v>24000</v>
      </c>
    </row>
    <row r="14" spans="1:8" x14ac:dyDescent="0.25">
      <c r="A14" s="121" t="s">
        <v>56</v>
      </c>
      <c r="B14" s="122"/>
      <c r="C14" s="122"/>
      <c r="D14" s="122"/>
      <c r="E14" s="122"/>
      <c r="F14" s="51">
        <f>F8-F11</f>
        <v>7800</v>
      </c>
      <c r="G14" s="51">
        <f t="shared" si="0"/>
        <v>-7800</v>
      </c>
      <c r="H14" s="51">
        <f>H8-H11</f>
        <v>0</v>
      </c>
    </row>
    <row r="15" spans="1:8" ht="18" x14ac:dyDescent="0.25">
      <c r="A15" s="20"/>
      <c r="B15" s="18"/>
      <c r="C15" s="18"/>
      <c r="D15" s="18"/>
      <c r="E15" s="18"/>
      <c r="F15" s="19"/>
      <c r="G15" s="19"/>
      <c r="H15" s="19"/>
    </row>
    <row r="16" spans="1:8" ht="15.75" x14ac:dyDescent="0.25">
      <c r="A16" s="132" t="s">
        <v>25</v>
      </c>
      <c r="B16" s="133"/>
      <c r="C16" s="133"/>
      <c r="D16" s="133"/>
      <c r="E16" s="133"/>
      <c r="F16" s="133"/>
      <c r="G16" s="133"/>
      <c r="H16" s="133"/>
    </row>
    <row r="17" spans="1:8" ht="18" x14ac:dyDescent="0.25">
      <c r="A17" s="20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24"/>
      <c r="B18" s="25"/>
      <c r="C18" s="25"/>
      <c r="D18" s="26"/>
      <c r="E18" s="27"/>
      <c r="F18" s="3" t="s">
        <v>105</v>
      </c>
      <c r="G18" s="3" t="s">
        <v>103</v>
      </c>
      <c r="H18" s="3" t="s">
        <v>106</v>
      </c>
    </row>
    <row r="19" spans="1:8" x14ac:dyDescent="0.25">
      <c r="A19" s="134" t="s">
        <v>36</v>
      </c>
      <c r="B19" s="135"/>
      <c r="C19" s="135"/>
      <c r="D19" s="135"/>
      <c r="E19" s="135"/>
      <c r="F19" s="53"/>
      <c r="G19" s="53"/>
      <c r="H19" s="52"/>
    </row>
    <row r="20" spans="1:8" x14ac:dyDescent="0.25">
      <c r="A20" s="134" t="s">
        <v>37</v>
      </c>
      <c r="B20" s="135"/>
      <c r="C20" s="135"/>
      <c r="D20" s="135"/>
      <c r="E20" s="135"/>
      <c r="F20" s="53"/>
      <c r="G20" s="53"/>
      <c r="H20" s="52"/>
    </row>
    <row r="21" spans="1:8" x14ac:dyDescent="0.25">
      <c r="A21" s="121" t="s">
        <v>2</v>
      </c>
      <c r="B21" s="122"/>
      <c r="C21" s="122"/>
      <c r="D21" s="122"/>
      <c r="E21" s="122"/>
      <c r="F21" s="51">
        <f>F19-F20</f>
        <v>0</v>
      </c>
      <c r="G21" s="51">
        <f>G19-G20</f>
        <v>0</v>
      </c>
      <c r="H21" s="51">
        <f>H19-H20</f>
        <v>0</v>
      </c>
    </row>
    <row r="22" spans="1:8" x14ac:dyDescent="0.25">
      <c r="A22" s="121" t="s">
        <v>57</v>
      </c>
      <c r="B22" s="122"/>
      <c r="C22" s="122"/>
      <c r="D22" s="122"/>
      <c r="E22" s="122"/>
      <c r="F22" s="51">
        <f>F14+F21</f>
        <v>7800</v>
      </c>
      <c r="G22" s="51">
        <f>H22-F22</f>
        <v>-7800</v>
      </c>
      <c r="H22" s="51">
        <f>H14+H21</f>
        <v>0</v>
      </c>
    </row>
    <row r="23" spans="1:8" ht="18" x14ac:dyDescent="0.25">
      <c r="A23" s="17"/>
      <c r="B23" s="18"/>
      <c r="C23" s="18"/>
      <c r="D23" s="18"/>
      <c r="E23" s="18"/>
      <c r="F23" s="19"/>
      <c r="G23" s="19"/>
      <c r="H23" s="19"/>
    </row>
    <row r="24" spans="1:8" ht="15.75" x14ac:dyDescent="0.25">
      <c r="A24" s="132" t="s">
        <v>58</v>
      </c>
      <c r="B24" s="133"/>
      <c r="C24" s="133"/>
      <c r="D24" s="133"/>
      <c r="E24" s="133"/>
      <c r="F24" s="133"/>
      <c r="G24" s="133"/>
      <c r="H24" s="133"/>
    </row>
    <row r="25" spans="1:8" ht="15.75" x14ac:dyDescent="0.25">
      <c r="A25" s="35"/>
      <c r="B25" s="36"/>
      <c r="C25" s="36"/>
      <c r="D25" s="36"/>
      <c r="E25" s="36"/>
      <c r="F25" s="36"/>
      <c r="G25" s="36"/>
      <c r="H25" s="36"/>
    </row>
    <row r="26" spans="1:8" ht="38.25" x14ac:dyDescent="0.25">
      <c r="A26" s="24"/>
      <c r="B26" s="25"/>
      <c r="C26" s="25"/>
      <c r="D26" s="26"/>
      <c r="E26" s="27"/>
      <c r="F26" s="3" t="s">
        <v>105</v>
      </c>
      <c r="G26" s="3" t="s">
        <v>103</v>
      </c>
      <c r="H26" s="3" t="s">
        <v>106</v>
      </c>
    </row>
    <row r="27" spans="1:8" ht="15" customHeight="1" x14ac:dyDescent="0.25">
      <c r="A27" s="127" t="s">
        <v>59</v>
      </c>
      <c r="B27" s="128"/>
      <c r="C27" s="128"/>
      <c r="D27" s="128"/>
      <c r="E27" s="129"/>
      <c r="F27" s="54"/>
      <c r="G27" s="54"/>
      <c r="H27" s="55"/>
    </row>
    <row r="28" spans="1:8" ht="15" customHeight="1" x14ac:dyDescent="0.25">
      <c r="A28" s="121" t="s">
        <v>60</v>
      </c>
      <c r="B28" s="122"/>
      <c r="C28" s="122"/>
      <c r="D28" s="122"/>
      <c r="E28" s="122"/>
      <c r="F28" s="56"/>
      <c r="G28" s="56"/>
      <c r="H28" s="57"/>
    </row>
    <row r="29" spans="1:8" ht="45" customHeight="1" x14ac:dyDescent="0.25">
      <c r="A29" s="123" t="s">
        <v>61</v>
      </c>
      <c r="B29" s="124"/>
      <c r="C29" s="124"/>
      <c r="D29" s="124"/>
      <c r="E29" s="125"/>
      <c r="F29" s="56"/>
      <c r="G29" s="56">
        <f>H29-F29</f>
        <v>0</v>
      </c>
      <c r="H29" s="57">
        <f>H14+H21+H27-H28</f>
        <v>0</v>
      </c>
    </row>
    <row r="30" spans="1:8" ht="15.75" x14ac:dyDescent="0.25">
      <c r="A30" s="38"/>
      <c r="B30" s="39"/>
      <c r="C30" s="39"/>
      <c r="D30" s="39"/>
      <c r="E30" s="39"/>
      <c r="F30" s="39"/>
      <c r="G30" s="39"/>
      <c r="H30" s="39"/>
    </row>
    <row r="31" spans="1:8" ht="15.75" x14ac:dyDescent="0.25">
      <c r="A31" s="126" t="s">
        <v>55</v>
      </c>
      <c r="B31" s="126"/>
      <c r="C31" s="126"/>
      <c r="D31" s="126"/>
      <c r="E31" s="126"/>
      <c r="F31" s="126"/>
      <c r="G31" s="126"/>
      <c r="H31" s="126"/>
    </row>
    <row r="32" spans="1:8" ht="18" x14ac:dyDescent="0.25">
      <c r="A32" s="40"/>
      <c r="B32" s="41"/>
      <c r="C32" s="41"/>
      <c r="D32" s="41"/>
      <c r="E32" s="41"/>
      <c r="F32" s="42"/>
      <c r="G32" s="42"/>
      <c r="H32" s="42"/>
    </row>
    <row r="33" spans="1:8" ht="38.25" x14ac:dyDescent="0.25">
      <c r="A33" s="43"/>
      <c r="B33" s="44"/>
      <c r="C33" s="44"/>
      <c r="D33" s="45"/>
      <c r="E33" s="46"/>
      <c r="F33" s="3" t="s">
        <v>105</v>
      </c>
      <c r="G33" s="3" t="s">
        <v>103</v>
      </c>
      <c r="H33" s="3" t="s">
        <v>106</v>
      </c>
    </row>
    <row r="34" spans="1:8" x14ac:dyDescent="0.25">
      <c r="A34" s="127" t="s">
        <v>59</v>
      </c>
      <c r="B34" s="128"/>
      <c r="C34" s="128"/>
      <c r="D34" s="128"/>
      <c r="E34" s="129"/>
      <c r="F34" s="54">
        <f>F27</f>
        <v>0</v>
      </c>
      <c r="G34" s="54"/>
      <c r="H34" s="55"/>
    </row>
    <row r="35" spans="1:8" ht="28.5" customHeight="1" x14ac:dyDescent="0.25">
      <c r="A35" s="127" t="s">
        <v>62</v>
      </c>
      <c r="B35" s="128"/>
      <c r="C35" s="128"/>
      <c r="D35" s="128"/>
      <c r="E35" s="129"/>
      <c r="F35" s="54">
        <v>7800</v>
      </c>
      <c r="G35" s="54"/>
      <c r="H35" s="55"/>
    </row>
    <row r="36" spans="1:8" x14ac:dyDescent="0.25">
      <c r="A36" s="127" t="s">
        <v>63</v>
      </c>
      <c r="B36" s="130"/>
      <c r="C36" s="130"/>
      <c r="D36" s="130"/>
      <c r="E36" s="131"/>
      <c r="F36" s="54">
        <v>22012.720000000001</v>
      </c>
      <c r="G36" s="54">
        <f t="shared" ref="G36" si="1">H36-F36</f>
        <v>-22012.720000000001</v>
      </c>
      <c r="H36" s="55">
        <v>0</v>
      </c>
    </row>
    <row r="37" spans="1:8" ht="15" customHeight="1" x14ac:dyDescent="0.25">
      <c r="A37" s="121" t="s">
        <v>60</v>
      </c>
      <c r="B37" s="122"/>
      <c r="C37" s="122"/>
      <c r="D37" s="122"/>
      <c r="E37" s="122"/>
      <c r="F37" s="58">
        <f>F34-F35+F36</f>
        <v>14212.720000000001</v>
      </c>
      <c r="G37" s="56">
        <f>H37-F37</f>
        <v>-14212.720000000001</v>
      </c>
      <c r="H37" s="59">
        <f>H34-H35+H36</f>
        <v>0</v>
      </c>
    </row>
    <row r="38" spans="1:8" ht="17.25" customHeight="1" x14ac:dyDescent="0.25"/>
    <row r="39" spans="1:8" ht="23.25" customHeight="1" x14ac:dyDescent="0.25">
      <c r="A39" s="115"/>
      <c r="B39" s="115"/>
      <c r="C39" s="115"/>
      <c r="D39" s="115"/>
      <c r="E39" s="115"/>
      <c r="F39" s="115"/>
      <c r="G39" s="115"/>
      <c r="H39" s="115"/>
    </row>
    <row r="40" spans="1:8" ht="13.5" customHeight="1" x14ac:dyDescent="0.25"/>
  </sheetData>
  <mergeCells count="23"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  <mergeCell ref="A21:E21"/>
    <mergeCell ref="A22:E22"/>
    <mergeCell ref="A24:H24"/>
    <mergeCell ref="A27:E27"/>
    <mergeCell ref="A28:E28"/>
    <mergeCell ref="A37:E37"/>
    <mergeCell ref="A29:E29"/>
    <mergeCell ref="A31:H31"/>
    <mergeCell ref="A34:E34"/>
    <mergeCell ref="A35:E35"/>
    <mergeCell ref="A36:E36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topLeftCell="A6" workbookViewId="0">
      <selection activeCell="D24" sqref="D24"/>
    </sheetView>
  </sheetViews>
  <sheetFormatPr defaultRowHeight="14.25" x14ac:dyDescent="0.2"/>
  <cols>
    <col min="1" max="1" width="7.42578125" style="90" bestFit="1" customWidth="1"/>
    <col min="2" max="2" width="8.42578125" style="90" bestFit="1" customWidth="1"/>
    <col min="3" max="6" width="25.28515625" style="90" customWidth="1"/>
    <col min="7" max="12" width="9.140625" style="90"/>
    <col min="13" max="13" width="11.7109375" style="90" bestFit="1" customWidth="1"/>
    <col min="14" max="16384" width="9.140625" style="90"/>
  </cols>
  <sheetData>
    <row r="1" spans="1:6" ht="42" customHeight="1" x14ac:dyDescent="0.2">
      <c r="A1" s="132" t="s">
        <v>104</v>
      </c>
      <c r="B1" s="132"/>
      <c r="C1" s="132"/>
      <c r="D1" s="132"/>
      <c r="E1" s="132"/>
      <c r="F1" s="132"/>
    </row>
    <row r="2" spans="1:6" ht="18" customHeight="1" x14ac:dyDescent="0.2">
      <c r="A2" s="20"/>
      <c r="B2" s="20"/>
      <c r="C2" s="20"/>
      <c r="D2" s="20"/>
      <c r="E2" s="20"/>
      <c r="F2" s="20"/>
    </row>
    <row r="3" spans="1:6" ht="15.75" customHeight="1" x14ac:dyDescent="0.2">
      <c r="A3" s="132" t="s">
        <v>18</v>
      </c>
      <c r="B3" s="132"/>
      <c r="C3" s="132"/>
      <c r="D3" s="132"/>
      <c r="E3" s="132"/>
      <c r="F3" s="132"/>
    </row>
    <row r="4" spans="1:6" ht="18" x14ac:dyDescent="0.2">
      <c r="A4" s="20"/>
      <c r="B4" s="20"/>
      <c r="C4" s="20"/>
      <c r="D4" s="20"/>
      <c r="E4" s="5"/>
      <c r="F4" s="5"/>
    </row>
    <row r="5" spans="1:6" ht="18" customHeight="1" x14ac:dyDescent="0.2">
      <c r="A5" s="132" t="s">
        <v>4</v>
      </c>
      <c r="B5" s="132"/>
      <c r="C5" s="132"/>
      <c r="D5" s="132"/>
      <c r="E5" s="132"/>
      <c r="F5" s="132"/>
    </row>
    <row r="6" spans="1:6" ht="18" x14ac:dyDescent="0.2">
      <c r="A6" s="20"/>
      <c r="B6" s="20"/>
      <c r="C6" s="20"/>
      <c r="D6" s="20"/>
      <c r="E6" s="5"/>
      <c r="F6" s="5"/>
    </row>
    <row r="7" spans="1:6" ht="15.75" customHeight="1" x14ac:dyDescent="0.2">
      <c r="A7" s="132" t="s">
        <v>38</v>
      </c>
      <c r="B7" s="132"/>
      <c r="C7" s="132"/>
      <c r="D7" s="132"/>
      <c r="E7" s="132"/>
      <c r="F7" s="132"/>
    </row>
    <row r="8" spans="1:6" ht="18" x14ac:dyDescent="0.2">
      <c r="A8" s="20"/>
      <c r="B8" s="20"/>
      <c r="C8" s="20"/>
      <c r="D8" s="20"/>
      <c r="E8" s="5"/>
      <c r="F8" s="5"/>
    </row>
    <row r="9" spans="1:6" ht="38.25" x14ac:dyDescent="0.2">
      <c r="A9" s="16" t="s">
        <v>5</v>
      </c>
      <c r="B9" s="15" t="s">
        <v>6</v>
      </c>
      <c r="C9" s="15" t="s">
        <v>3</v>
      </c>
      <c r="D9" s="16" t="s">
        <v>105</v>
      </c>
      <c r="E9" s="16" t="s">
        <v>103</v>
      </c>
      <c r="F9" s="16" t="s">
        <v>106</v>
      </c>
    </row>
    <row r="10" spans="1:6" s="91" customFormat="1" ht="15" x14ac:dyDescent="0.25">
      <c r="A10" s="31"/>
      <c r="B10" s="32"/>
      <c r="C10" s="30" t="s">
        <v>0</v>
      </c>
      <c r="D10" s="65">
        <v>1632355.48</v>
      </c>
      <c r="E10" s="65">
        <f>F10-D10</f>
        <v>98890.699999999953</v>
      </c>
      <c r="F10" s="65">
        <v>1731246.18</v>
      </c>
    </row>
    <row r="11" spans="1:6" s="91" customFormat="1" ht="15.75" customHeight="1" x14ac:dyDescent="0.25">
      <c r="A11" s="8">
        <v>6</v>
      </c>
      <c r="B11" s="8"/>
      <c r="C11" s="8" t="s">
        <v>7</v>
      </c>
      <c r="D11" s="63">
        <v>1632355.48</v>
      </c>
      <c r="E11" s="65">
        <f t="shared" ref="E11:E15" si="0">F11-D11</f>
        <v>98890.699999999953</v>
      </c>
      <c r="F11" s="63">
        <v>1731246.18</v>
      </c>
    </row>
    <row r="12" spans="1:6" ht="38.25" x14ac:dyDescent="0.2">
      <c r="A12" s="8"/>
      <c r="B12" s="13">
        <v>63</v>
      </c>
      <c r="C12" s="13" t="s">
        <v>27</v>
      </c>
      <c r="D12" s="61">
        <v>1531200</v>
      </c>
      <c r="E12" s="113">
        <f t="shared" si="0"/>
        <v>99760</v>
      </c>
      <c r="F12" s="61">
        <v>1630960</v>
      </c>
    </row>
    <row r="13" spans="1:6" ht="51" x14ac:dyDescent="0.2">
      <c r="A13" s="8"/>
      <c r="B13" s="13">
        <v>65</v>
      </c>
      <c r="C13" s="13" t="s">
        <v>65</v>
      </c>
      <c r="D13" s="61">
        <v>700</v>
      </c>
      <c r="E13" s="113">
        <f t="shared" si="0"/>
        <v>150</v>
      </c>
      <c r="F13" s="61">
        <v>850</v>
      </c>
    </row>
    <row r="14" spans="1:6" ht="38.25" x14ac:dyDescent="0.2">
      <c r="A14" s="8"/>
      <c r="B14" s="13">
        <v>66</v>
      </c>
      <c r="C14" s="13" t="s">
        <v>66</v>
      </c>
      <c r="D14" s="61">
        <v>8500</v>
      </c>
      <c r="E14" s="113">
        <f t="shared" si="0"/>
        <v>2000</v>
      </c>
      <c r="F14" s="61">
        <v>10500</v>
      </c>
    </row>
    <row r="15" spans="1:6" ht="38.25" x14ac:dyDescent="0.2">
      <c r="A15" s="9"/>
      <c r="B15" s="9">
        <v>67</v>
      </c>
      <c r="C15" s="13" t="s">
        <v>28</v>
      </c>
      <c r="D15" s="61">
        <v>91955.48</v>
      </c>
      <c r="E15" s="113">
        <f t="shared" si="0"/>
        <v>-3019.3000000000029</v>
      </c>
      <c r="F15" s="61">
        <v>88936.18</v>
      </c>
    </row>
    <row r="16" spans="1:6" s="91" customFormat="1" ht="25.5" x14ac:dyDescent="0.25">
      <c r="A16" s="11">
        <v>7</v>
      </c>
      <c r="B16" s="12"/>
      <c r="C16" s="21" t="s">
        <v>8</v>
      </c>
      <c r="D16" s="63"/>
      <c r="E16" s="65"/>
      <c r="F16" s="63"/>
    </row>
    <row r="17" spans="1:13" ht="38.25" x14ac:dyDescent="0.2">
      <c r="A17" s="13"/>
      <c r="B17" s="13">
        <v>72</v>
      </c>
      <c r="C17" s="22" t="s">
        <v>26</v>
      </c>
      <c r="D17" s="61"/>
      <c r="E17" s="113"/>
      <c r="F17" s="64"/>
    </row>
    <row r="20" spans="1:13" ht="15.75" customHeight="1" x14ac:dyDescent="0.2">
      <c r="A20" s="132" t="s">
        <v>39</v>
      </c>
      <c r="B20" s="132"/>
      <c r="C20" s="132"/>
      <c r="D20" s="132"/>
      <c r="E20" s="132"/>
      <c r="F20" s="132"/>
    </row>
    <row r="21" spans="1:13" ht="18" x14ac:dyDescent="0.2">
      <c r="A21" s="20"/>
      <c r="B21" s="20"/>
      <c r="C21" s="20"/>
      <c r="D21" s="20"/>
      <c r="E21" s="5"/>
      <c r="F21" s="5"/>
    </row>
    <row r="22" spans="1:13" ht="38.25" x14ac:dyDescent="0.2">
      <c r="A22" s="16" t="s">
        <v>5</v>
      </c>
      <c r="B22" s="15" t="s">
        <v>6</v>
      </c>
      <c r="C22" s="15" t="s">
        <v>9</v>
      </c>
      <c r="D22" s="16" t="s">
        <v>105</v>
      </c>
      <c r="E22" s="16" t="s">
        <v>103</v>
      </c>
      <c r="F22" s="16" t="s">
        <v>106</v>
      </c>
    </row>
    <row r="23" spans="1:13" x14ac:dyDescent="0.2">
      <c r="A23" s="31"/>
      <c r="B23" s="32"/>
      <c r="C23" s="30" t="s">
        <v>1</v>
      </c>
      <c r="D23" s="65">
        <v>1628555.48</v>
      </c>
      <c r="E23" s="65">
        <f>F23-D23</f>
        <v>124703.41999999993</v>
      </c>
      <c r="F23" s="65">
        <v>1753258.9</v>
      </c>
    </row>
    <row r="24" spans="1:13" s="91" customFormat="1" ht="15.75" customHeight="1" x14ac:dyDescent="0.25">
      <c r="A24" s="8">
        <v>3</v>
      </c>
      <c r="B24" s="8"/>
      <c r="C24" s="8" t="s">
        <v>10</v>
      </c>
      <c r="D24" s="63">
        <f>SUM(D25:D28)</f>
        <v>1609405.48</v>
      </c>
      <c r="E24" s="65">
        <f t="shared" ref="E24" si="1">F24-D24</f>
        <v>119853.41999999993</v>
      </c>
      <c r="F24" s="63">
        <f>SUM(F25:F28)</f>
        <v>1729258.9</v>
      </c>
    </row>
    <row r="25" spans="1:13" ht="15.75" customHeight="1" x14ac:dyDescent="0.2">
      <c r="A25" s="8"/>
      <c r="B25" s="13">
        <v>31</v>
      </c>
      <c r="C25" s="13" t="s">
        <v>11</v>
      </c>
      <c r="D25" s="61">
        <v>1460000</v>
      </c>
      <c r="E25" s="113">
        <v>100000</v>
      </c>
      <c r="F25" s="61">
        <v>1560000</v>
      </c>
    </row>
    <row r="26" spans="1:13" x14ac:dyDescent="0.2">
      <c r="A26" s="9"/>
      <c r="B26" s="9">
        <v>32</v>
      </c>
      <c r="C26" s="9" t="s">
        <v>21</v>
      </c>
      <c r="D26" s="61">
        <v>149405.48000000001</v>
      </c>
      <c r="E26" s="113">
        <v>19853.419999999998</v>
      </c>
      <c r="F26" s="61">
        <v>169258.9</v>
      </c>
    </row>
    <row r="27" spans="1:13" x14ac:dyDescent="0.2">
      <c r="A27" s="9"/>
      <c r="B27" s="9">
        <v>34</v>
      </c>
      <c r="C27" s="9" t="s">
        <v>87</v>
      </c>
      <c r="D27" s="61">
        <v>0</v>
      </c>
      <c r="E27" s="113">
        <v>0</v>
      </c>
      <c r="F27" s="61">
        <v>0</v>
      </c>
    </row>
    <row r="28" spans="1:13" ht="38.25" x14ac:dyDescent="0.2">
      <c r="A28" s="9"/>
      <c r="B28" s="9">
        <v>37</v>
      </c>
      <c r="C28" s="62" t="s">
        <v>67</v>
      </c>
      <c r="D28" s="61">
        <v>0</v>
      </c>
      <c r="E28" s="113">
        <v>0</v>
      </c>
      <c r="F28" s="61">
        <v>0</v>
      </c>
    </row>
    <row r="29" spans="1:13" s="91" customFormat="1" ht="25.5" x14ac:dyDescent="0.25">
      <c r="A29" s="11">
        <v>4</v>
      </c>
      <c r="B29" s="12"/>
      <c r="C29" s="21" t="s">
        <v>12</v>
      </c>
      <c r="D29" s="63">
        <v>19150</v>
      </c>
      <c r="E29" s="65">
        <v>4850</v>
      </c>
      <c r="F29" s="63">
        <v>24000</v>
      </c>
    </row>
    <row r="30" spans="1:13" ht="38.25" x14ac:dyDescent="0.2">
      <c r="A30" s="13"/>
      <c r="B30" s="13">
        <v>42</v>
      </c>
      <c r="C30" s="22" t="s">
        <v>29</v>
      </c>
      <c r="D30" s="61">
        <v>19150</v>
      </c>
      <c r="E30" s="113">
        <v>4850</v>
      </c>
      <c r="F30" s="64">
        <v>24000</v>
      </c>
      <c r="M30" s="104"/>
    </row>
    <row r="31" spans="1:13" ht="30" customHeight="1" x14ac:dyDescent="0.2">
      <c r="A31" s="106"/>
      <c r="B31" s="107">
        <v>45</v>
      </c>
      <c r="C31" s="86" t="s">
        <v>88</v>
      </c>
      <c r="D31" s="96"/>
      <c r="E31" s="113"/>
      <c r="F31" s="96"/>
    </row>
  </sheetData>
  <mergeCells count="5">
    <mergeCell ref="A20:F20"/>
    <mergeCell ref="A1:F1"/>
    <mergeCell ref="A3:F3"/>
    <mergeCell ref="A5:F5"/>
    <mergeCell ref="A7:F7"/>
  </mergeCells>
  <pageMargins left="0.7" right="0.7" top="0.75" bottom="0.75" header="0.3" footer="0.3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5"/>
  <sheetViews>
    <sheetView topLeftCell="A31" workbookViewId="0">
      <selection activeCell="D36" sqref="D36"/>
    </sheetView>
  </sheetViews>
  <sheetFormatPr defaultRowHeight="15" x14ac:dyDescent="0.25"/>
  <cols>
    <col min="1" max="1" width="26.42578125" customWidth="1"/>
    <col min="2" max="4" width="25.28515625" customWidth="1"/>
  </cols>
  <sheetData>
    <row r="1" spans="1:4" ht="42" customHeight="1" x14ac:dyDescent="0.25">
      <c r="A1" s="132" t="s">
        <v>104</v>
      </c>
      <c r="B1" s="132"/>
      <c r="C1" s="132"/>
      <c r="D1" s="132"/>
    </row>
    <row r="2" spans="1:4" ht="18" customHeight="1" x14ac:dyDescent="0.25">
      <c r="A2" s="20"/>
      <c r="B2" s="20"/>
      <c r="C2" s="20"/>
      <c r="D2" s="20"/>
    </row>
    <row r="3" spans="1:4" ht="15.75" customHeight="1" x14ac:dyDescent="0.25">
      <c r="A3" s="132" t="s">
        <v>18</v>
      </c>
      <c r="B3" s="132"/>
      <c r="C3" s="132"/>
      <c r="D3" s="132"/>
    </row>
    <row r="4" spans="1:4" ht="18" x14ac:dyDescent="0.25">
      <c r="B4" s="20"/>
      <c r="C4" s="5"/>
      <c r="D4" s="5"/>
    </row>
    <row r="5" spans="1:4" ht="18" customHeight="1" x14ac:dyDescent="0.25">
      <c r="A5" s="132" t="s">
        <v>4</v>
      </c>
      <c r="B5" s="132"/>
      <c r="C5" s="132"/>
      <c r="D5" s="132"/>
    </row>
    <row r="6" spans="1:4" ht="18" x14ac:dyDescent="0.25">
      <c r="A6" s="20"/>
      <c r="B6" s="20"/>
      <c r="C6" s="5"/>
      <c r="D6" s="5"/>
    </row>
    <row r="7" spans="1:4" ht="15.75" customHeight="1" x14ac:dyDescent="0.25">
      <c r="A7" s="132" t="s">
        <v>40</v>
      </c>
      <c r="B7" s="132"/>
      <c r="C7" s="132"/>
      <c r="D7" s="132"/>
    </row>
    <row r="8" spans="1:4" ht="18" x14ac:dyDescent="0.25">
      <c r="A8" s="20"/>
      <c r="B8" s="20"/>
      <c r="C8" s="5"/>
      <c r="D8" s="5"/>
    </row>
    <row r="9" spans="1:4" ht="38.25" x14ac:dyDescent="0.25">
      <c r="A9" s="16" t="s">
        <v>42</v>
      </c>
      <c r="B9" s="16" t="s">
        <v>105</v>
      </c>
      <c r="C9" s="16" t="s">
        <v>103</v>
      </c>
      <c r="D9" s="16" t="s">
        <v>106</v>
      </c>
    </row>
    <row r="10" spans="1:4" x14ac:dyDescent="0.25">
      <c r="A10" s="33" t="s">
        <v>0</v>
      </c>
      <c r="B10" s="65">
        <v>1806745.85</v>
      </c>
      <c r="C10" s="65">
        <f>D10-B10</f>
        <v>443847.90999999968</v>
      </c>
      <c r="D10" s="65">
        <v>2250593.7599999998</v>
      </c>
    </row>
    <row r="11" spans="1:4" x14ac:dyDescent="0.25">
      <c r="A11" s="21" t="s">
        <v>45</v>
      </c>
      <c r="B11" s="65">
        <v>0</v>
      </c>
      <c r="C11" s="65">
        <f t="shared" ref="C11:C29" si="0">D11-B11</f>
        <v>0</v>
      </c>
      <c r="D11" s="65">
        <v>0</v>
      </c>
    </row>
    <row r="12" spans="1:4" x14ac:dyDescent="0.25">
      <c r="A12" s="10" t="s">
        <v>97</v>
      </c>
      <c r="B12" s="61">
        <v>0</v>
      </c>
      <c r="C12" s="113">
        <f t="shared" si="0"/>
        <v>0</v>
      </c>
      <c r="D12" s="61">
        <v>0</v>
      </c>
    </row>
    <row r="13" spans="1:4" x14ac:dyDescent="0.25">
      <c r="A13" s="10" t="s">
        <v>98</v>
      </c>
      <c r="B13" s="61">
        <v>0</v>
      </c>
      <c r="C13" s="113">
        <f t="shared" si="0"/>
        <v>0</v>
      </c>
      <c r="D13" s="61">
        <v>0</v>
      </c>
    </row>
    <row r="14" spans="1:4" x14ac:dyDescent="0.25">
      <c r="A14" s="10" t="s">
        <v>99</v>
      </c>
      <c r="B14" s="61">
        <v>0</v>
      </c>
      <c r="C14" s="113">
        <f t="shared" si="0"/>
        <v>0</v>
      </c>
      <c r="D14" s="61">
        <v>0</v>
      </c>
    </row>
    <row r="15" spans="1:4" s="66" customFormat="1" x14ac:dyDescent="0.25">
      <c r="A15" s="23" t="s">
        <v>47</v>
      </c>
      <c r="B15" s="63">
        <v>16600</v>
      </c>
      <c r="C15" s="65">
        <f t="shared" si="0"/>
        <v>0</v>
      </c>
      <c r="D15" s="63">
        <v>16600</v>
      </c>
    </row>
    <row r="16" spans="1:4" x14ac:dyDescent="0.25">
      <c r="A16" s="10" t="s">
        <v>100</v>
      </c>
      <c r="B16" s="61">
        <v>16600</v>
      </c>
      <c r="C16" s="113">
        <f t="shared" si="0"/>
        <v>0</v>
      </c>
      <c r="D16" s="61">
        <v>16600</v>
      </c>
    </row>
    <row r="17" spans="1:4" s="66" customFormat="1" ht="25.5" x14ac:dyDescent="0.25">
      <c r="A17" s="8" t="s">
        <v>44</v>
      </c>
      <c r="B17" s="63">
        <f>SUM(B18:B20)</f>
        <v>138645.85</v>
      </c>
      <c r="C17" s="65">
        <f t="shared" si="0"/>
        <v>11444.26999999999</v>
      </c>
      <c r="D17" s="63">
        <f>SUM(D18:D20)</f>
        <v>150090.12</v>
      </c>
    </row>
    <row r="18" spans="1:4" ht="25.5" x14ac:dyDescent="0.25">
      <c r="A18" s="14" t="s">
        <v>68</v>
      </c>
      <c r="B18" s="61">
        <v>2900</v>
      </c>
      <c r="C18" s="113">
        <f t="shared" si="0"/>
        <v>0</v>
      </c>
      <c r="D18" s="61">
        <v>2900</v>
      </c>
    </row>
    <row r="19" spans="1:4" x14ac:dyDescent="0.25">
      <c r="A19" s="14" t="s">
        <v>93</v>
      </c>
      <c r="B19" s="61">
        <v>15000</v>
      </c>
      <c r="C19" s="113">
        <f t="shared" si="0"/>
        <v>13081.59</v>
      </c>
      <c r="D19" s="61">
        <v>28081.59</v>
      </c>
    </row>
    <row r="20" spans="1:4" ht="25.5" x14ac:dyDescent="0.25">
      <c r="A20" s="14" t="s">
        <v>92</v>
      </c>
      <c r="B20" s="61">
        <v>120745.85</v>
      </c>
      <c r="C20" s="113">
        <f t="shared" si="0"/>
        <v>-1637.320000000007</v>
      </c>
      <c r="D20" s="61">
        <v>119108.53</v>
      </c>
    </row>
    <row r="21" spans="1:4" s="66" customFormat="1" x14ac:dyDescent="0.25">
      <c r="A21" s="33" t="s">
        <v>43</v>
      </c>
      <c r="B21" s="63">
        <f>SUM(B22:B24)</f>
        <v>1644000</v>
      </c>
      <c r="C21" s="65">
        <f t="shared" si="0"/>
        <v>430403.6399999999</v>
      </c>
      <c r="D21" s="63">
        <f>SUM(D22:D24)</f>
        <v>2074403.64</v>
      </c>
    </row>
    <row r="22" spans="1:4" ht="25.5" x14ac:dyDescent="0.25">
      <c r="A22" s="67" t="s">
        <v>101</v>
      </c>
      <c r="B22" s="61">
        <v>74000</v>
      </c>
      <c r="C22" s="113">
        <f t="shared" si="0"/>
        <v>-44596.36</v>
      </c>
      <c r="D22" s="64">
        <v>29403.64</v>
      </c>
    </row>
    <row r="23" spans="1:4" x14ac:dyDescent="0.25">
      <c r="A23" s="67" t="s">
        <v>96</v>
      </c>
      <c r="B23" s="61">
        <v>1569000</v>
      </c>
      <c r="C23" s="113">
        <f t="shared" si="0"/>
        <v>475000</v>
      </c>
      <c r="D23" s="64">
        <v>2044000</v>
      </c>
    </row>
    <row r="24" spans="1:4" ht="25.5" x14ac:dyDescent="0.25">
      <c r="A24" s="67" t="s">
        <v>91</v>
      </c>
      <c r="B24" s="61">
        <v>1000</v>
      </c>
      <c r="C24" s="113">
        <f t="shared" si="0"/>
        <v>0</v>
      </c>
      <c r="D24" s="64">
        <v>1000</v>
      </c>
    </row>
    <row r="25" spans="1:4" x14ac:dyDescent="0.25">
      <c r="A25" s="67" t="s">
        <v>90</v>
      </c>
      <c r="B25" s="61">
        <v>0</v>
      </c>
      <c r="C25" s="113">
        <f t="shared" si="0"/>
        <v>0</v>
      </c>
      <c r="D25" s="64">
        <v>0</v>
      </c>
    </row>
    <row r="26" spans="1:4" s="66" customFormat="1" x14ac:dyDescent="0.25">
      <c r="A26" s="85" t="s">
        <v>86</v>
      </c>
      <c r="B26" s="63">
        <v>5000</v>
      </c>
      <c r="C26" s="65">
        <f t="shared" si="0"/>
        <v>2000</v>
      </c>
      <c r="D26" s="84">
        <v>7000</v>
      </c>
    </row>
    <row r="27" spans="1:4" ht="25.5" x14ac:dyDescent="0.25">
      <c r="A27" s="67" t="s">
        <v>94</v>
      </c>
      <c r="B27" s="61">
        <v>5000</v>
      </c>
      <c r="C27" s="113">
        <f t="shared" si="0"/>
        <v>2000</v>
      </c>
      <c r="D27" s="64">
        <v>7000</v>
      </c>
    </row>
    <row r="28" spans="1:4" s="66" customFormat="1" ht="25.5" x14ac:dyDescent="0.25">
      <c r="A28" s="110" t="s">
        <v>95</v>
      </c>
      <c r="B28" s="63">
        <v>2500</v>
      </c>
      <c r="C28" s="65">
        <f t="shared" si="0"/>
        <v>0</v>
      </c>
      <c r="D28" s="84">
        <v>2500</v>
      </c>
    </row>
    <row r="29" spans="1:4" ht="38.25" x14ac:dyDescent="0.25">
      <c r="A29" s="108" t="s">
        <v>102</v>
      </c>
      <c r="B29" s="105">
        <v>2500</v>
      </c>
      <c r="C29" s="113">
        <f t="shared" si="0"/>
        <v>0</v>
      </c>
      <c r="D29" s="105">
        <v>2500</v>
      </c>
    </row>
    <row r="30" spans="1:4" x14ac:dyDescent="0.25">
      <c r="A30" s="60"/>
      <c r="B30" s="60"/>
      <c r="C30" s="60"/>
      <c r="D30" s="60"/>
    </row>
    <row r="32" spans="1:4" ht="15.75" customHeight="1" x14ac:dyDescent="0.25">
      <c r="A32" s="132" t="s">
        <v>41</v>
      </c>
      <c r="B32" s="132"/>
      <c r="C32" s="132"/>
      <c r="D32" s="132"/>
    </row>
    <row r="33" spans="1:4" ht="18" x14ac:dyDescent="0.25">
      <c r="A33" s="20"/>
      <c r="B33" s="20"/>
      <c r="C33" s="5"/>
      <c r="D33" s="5"/>
    </row>
    <row r="34" spans="1:4" ht="38.25" x14ac:dyDescent="0.25">
      <c r="A34" s="16" t="s">
        <v>42</v>
      </c>
      <c r="B34" s="16" t="s">
        <v>105</v>
      </c>
      <c r="C34" s="16" t="s">
        <v>103</v>
      </c>
      <c r="D34" s="16" t="s">
        <v>106</v>
      </c>
    </row>
    <row r="35" spans="1:4" x14ac:dyDescent="0.25">
      <c r="A35" s="33" t="s">
        <v>1</v>
      </c>
      <c r="B35" s="65">
        <v>1636355.48</v>
      </c>
      <c r="C35" s="65">
        <f>D35-B35</f>
        <v>116903.41999999993</v>
      </c>
      <c r="D35" s="65">
        <v>1753258.9</v>
      </c>
    </row>
    <row r="36" spans="1:4" ht="15.75" customHeight="1" x14ac:dyDescent="0.25">
      <c r="A36" s="21" t="s">
        <v>45</v>
      </c>
      <c r="B36" s="65">
        <v>0</v>
      </c>
      <c r="C36" s="65">
        <f t="shared" ref="C36:C53" si="1">D36-B36</f>
        <v>0</v>
      </c>
      <c r="D36" s="65">
        <v>0</v>
      </c>
    </row>
    <row r="37" spans="1:4" x14ac:dyDescent="0.25">
      <c r="A37" s="10" t="s">
        <v>97</v>
      </c>
      <c r="B37" s="61">
        <v>0</v>
      </c>
      <c r="C37" s="113">
        <f t="shared" si="1"/>
        <v>0</v>
      </c>
      <c r="D37" s="61">
        <v>0</v>
      </c>
    </row>
    <row r="38" spans="1:4" x14ac:dyDescent="0.25">
      <c r="A38" s="10" t="s">
        <v>98</v>
      </c>
      <c r="B38" s="61">
        <v>0</v>
      </c>
      <c r="C38" s="113">
        <f t="shared" si="1"/>
        <v>0</v>
      </c>
      <c r="D38" s="61">
        <v>0</v>
      </c>
    </row>
    <row r="39" spans="1:4" x14ac:dyDescent="0.25">
      <c r="A39" s="10" t="s">
        <v>99</v>
      </c>
      <c r="B39" s="61">
        <v>0</v>
      </c>
      <c r="C39" s="113">
        <f t="shared" si="1"/>
        <v>0</v>
      </c>
      <c r="D39" s="61">
        <v>0</v>
      </c>
    </row>
    <row r="40" spans="1:4" x14ac:dyDescent="0.25">
      <c r="A40" s="23" t="s">
        <v>47</v>
      </c>
      <c r="B40" s="63">
        <v>8000</v>
      </c>
      <c r="C40" s="65">
        <f t="shared" si="1"/>
        <v>2000</v>
      </c>
      <c r="D40" s="63">
        <v>10000</v>
      </c>
    </row>
    <row r="41" spans="1:4" x14ac:dyDescent="0.25">
      <c r="A41" s="10" t="s">
        <v>100</v>
      </c>
      <c r="B41" s="61">
        <v>8000</v>
      </c>
      <c r="C41" s="113">
        <f t="shared" si="1"/>
        <v>2000</v>
      </c>
      <c r="D41" s="61">
        <v>10000</v>
      </c>
    </row>
    <row r="42" spans="1:4" ht="25.5" x14ac:dyDescent="0.25">
      <c r="A42" s="8" t="s">
        <v>44</v>
      </c>
      <c r="B42" s="63">
        <f>SUM(B43:B45)</f>
        <v>96655.48</v>
      </c>
      <c r="C42" s="65">
        <f t="shared" si="1"/>
        <v>15143.419999999998</v>
      </c>
      <c r="D42" s="63">
        <f>SUM(D43:D45)</f>
        <v>111798.9</v>
      </c>
    </row>
    <row r="43" spans="1:4" ht="25.5" x14ac:dyDescent="0.25">
      <c r="A43" s="14" t="s">
        <v>68</v>
      </c>
      <c r="B43" s="61">
        <v>700</v>
      </c>
      <c r="C43" s="113">
        <f t="shared" si="1"/>
        <v>150</v>
      </c>
      <c r="D43" s="61">
        <v>850</v>
      </c>
    </row>
    <row r="44" spans="1:4" x14ac:dyDescent="0.25">
      <c r="A44" s="14" t="s">
        <v>107</v>
      </c>
      <c r="B44" s="61">
        <v>4000</v>
      </c>
      <c r="C44" s="113">
        <f t="shared" si="1"/>
        <v>18012.72</v>
      </c>
      <c r="D44" s="61">
        <v>22012.720000000001</v>
      </c>
    </row>
    <row r="45" spans="1:4" ht="25.5" x14ac:dyDescent="0.25">
      <c r="A45" s="14" t="s">
        <v>92</v>
      </c>
      <c r="B45" s="61">
        <v>91955.48</v>
      </c>
      <c r="C45" s="113">
        <f t="shared" si="1"/>
        <v>-3019.3000000000029</v>
      </c>
      <c r="D45" s="61">
        <v>88936.18</v>
      </c>
    </row>
    <row r="46" spans="1:4" x14ac:dyDescent="0.25">
      <c r="A46" s="33" t="s">
        <v>43</v>
      </c>
      <c r="B46" s="63">
        <f>SUM(B47:B49)</f>
        <v>1530700</v>
      </c>
      <c r="C46" s="65">
        <f t="shared" si="1"/>
        <v>99760</v>
      </c>
      <c r="D46" s="63">
        <f>SUM(D47:D49)</f>
        <v>1630460</v>
      </c>
    </row>
    <row r="47" spans="1:4" ht="25.5" x14ac:dyDescent="0.25">
      <c r="A47" s="67" t="s">
        <v>101</v>
      </c>
      <c r="B47" s="61">
        <v>7500</v>
      </c>
      <c r="C47" s="113">
        <f t="shared" si="1"/>
        <v>-740</v>
      </c>
      <c r="D47" s="64">
        <v>6760</v>
      </c>
    </row>
    <row r="48" spans="1:4" x14ac:dyDescent="0.25">
      <c r="A48" s="67" t="s">
        <v>108</v>
      </c>
      <c r="B48" s="61">
        <v>1506200</v>
      </c>
      <c r="C48" s="113">
        <f t="shared" si="1"/>
        <v>100500</v>
      </c>
      <c r="D48" s="64">
        <v>1606700</v>
      </c>
    </row>
    <row r="49" spans="1:4" ht="25.5" x14ac:dyDescent="0.25">
      <c r="A49" s="67" t="s">
        <v>109</v>
      </c>
      <c r="B49" s="61">
        <v>17000</v>
      </c>
      <c r="C49" s="113">
        <f t="shared" si="1"/>
        <v>0</v>
      </c>
      <c r="D49" s="64">
        <v>17000</v>
      </c>
    </row>
    <row r="50" spans="1:4" x14ac:dyDescent="0.25">
      <c r="A50" s="67" t="s">
        <v>110</v>
      </c>
      <c r="B50" s="61">
        <v>500</v>
      </c>
      <c r="C50" s="113">
        <f t="shared" si="1"/>
        <v>0</v>
      </c>
      <c r="D50" s="64">
        <v>500</v>
      </c>
    </row>
    <row r="51" spans="1:4" x14ac:dyDescent="0.25">
      <c r="A51" s="67" t="s">
        <v>90</v>
      </c>
      <c r="B51" s="61">
        <v>0</v>
      </c>
      <c r="C51" s="113">
        <f t="shared" si="1"/>
        <v>0</v>
      </c>
      <c r="D51" s="64">
        <v>0</v>
      </c>
    </row>
    <row r="52" spans="1:4" x14ac:dyDescent="0.25">
      <c r="A52" s="85" t="s">
        <v>86</v>
      </c>
      <c r="B52" s="63">
        <v>500</v>
      </c>
      <c r="C52" s="65">
        <v>0</v>
      </c>
      <c r="D52" s="84">
        <v>500</v>
      </c>
    </row>
    <row r="53" spans="1:4" ht="25.5" x14ac:dyDescent="0.25">
      <c r="A53" s="67" t="s">
        <v>94</v>
      </c>
      <c r="B53" s="61">
        <v>500</v>
      </c>
      <c r="C53" s="113">
        <f t="shared" si="1"/>
        <v>0</v>
      </c>
      <c r="D53" s="64">
        <v>500</v>
      </c>
    </row>
    <row r="54" spans="1:4" ht="25.5" x14ac:dyDescent="0.25">
      <c r="A54" s="110" t="s">
        <v>95</v>
      </c>
      <c r="B54" s="63">
        <v>0</v>
      </c>
      <c r="C54" s="65">
        <v>0</v>
      </c>
      <c r="D54" s="84">
        <v>0</v>
      </c>
    </row>
    <row r="55" spans="1:4" ht="38.25" x14ac:dyDescent="0.25">
      <c r="A55" s="108" t="s">
        <v>102</v>
      </c>
      <c r="B55" s="83">
        <v>0</v>
      </c>
      <c r="C55" s="113">
        <v>0</v>
      </c>
      <c r="D55" s="83">
        <v>0</v>
      </c>
    </row>
  </sheetData>
  <mergeCells count="5">
    <mergeCell ref="A1:D1"/>
    <mergeCell ref="A3:D3"/>
    <mergeCell ref="A5:D5"/>
    <mergeCell ref="A7:D7"/>
    <mergeCell ref="A32:D32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5"/>
  <sheetViews>
    <sheetView tabSelected="1" workbookViewId="0">
      <selection activeCell="A13" sqref="A1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6" ht="42" customHeight="1" x14ac:dyDescent="0.25">
      <c r="A1" s="132" t="s">
        <v>104</v>
      </c>
      <c r="B1" s="132"/>
      <c r="C1" s="132"/>
      <c r="D1" s="132"/>
      <c r="E1" s="112"/>
      <c r="F1" s="112"/>
    </row>
    <row r="2" spans="1:6" ht="18" customHeight="1" x14ac:dyDescent="0.25">
      <c r="A2" s="4"/>
      <c r="B2" s="4"/>
      <c r="C2" s="4"/>
      <c r="D2" s="4"/>
    </row>
    <row r="3" spans="1:6" ht="15.75" x14ac:dyDescent="0.25">
      <c r="A3" s="132" t="s">
        <v>18</v>
      </c>
      <c r="B3" s="132"/>
      <c r="C3" s="136"/>
      <c r="D3" s="136"/>
    </row>
    <row r="4" spans="1:6" ht="18" x14ac:dyDescent="0.25">
      <c r="A4" s="4"/>
      <c r="B4" s="4"/>
      <c r="C4" s="5"/>
      <c r="D4" s="5"/>
    </row>
    <row r="5" spans="1:6" ht="18" customHeight="1" x14ac:dyDescent="0.25">
      <c r="A5" s="132" t="s">
        <v>4</v>
      </c>
      <c r="B5" s="133"/>
      <c r="C5" s="133"/>
      <c r="D5" s="133"/>
    </row>
    <row r="6" spans="1:6" ht="18" x14ac:dyDescent="0.25">
      <c r="A6" s="4"/>
      <c r="B6" s="4"/>
      <c r="C6" s="5"/>
      <c r="D6" s="5"/>
    </row>
    <row r="7" spans="1:6" ht="15.75" x14ac:dyDescent="0.25">
      <c r="A7" s="132" t="s">
        <v>13</v>
      </c>
      <c r="B7" s="142"/>
      <c r="C7" s="142"/>
      <c r="D7" s="142"/>
    </row>
    <row r="8" spans="1:6" ht="18" x14ac:dyDescent="0.25">
      <c r="A8" s="4"/>
      <c r="B8" s="4"/>
      <c r="C8" s="5"/>
      <c r="D8" s="5"/>
    </row>
    <row r="9" spans="1:6" ht="38.25" x14ac:dyDescent="0.25">
      <c r="A9" s="16" t="s">
        <v>42</v>
      </c>
      <c r="B9" s="16" t="s">
        <v>105</v>
      </c>
      <c r="C9" s="16" t="s">
        <v>103</v>
      </c>
      <c r="D9" s="16" t="s">
        <v>106</v>
      </c>
    </row>
    <row r="10" spans="1:6" ht="15.75" customHeight="1" x14ac:dyDescent="0.25">
      <c r="A10" s="8" t="s">
        <v>14</v>
      </c>
      <c r="B10" s="96">
        <f>B11</f>
        <v>1636355.48</v>
      </c>
      <c r="C10" s="63">
        <f>D10-B10</f>
        <v>116903.41999999993</v>
      </c>
      <c r="D10" s="96">
        <v>1753258.9</v>
      </c>
    </row>
    <row r="11" spans="1:6" ht="15.75" customHeight="1" x14ac:dyDescent="0.25">
      <c r="A11" s="8" t="s">
        <v>64</v>
      </c>
      <c r="B11" s="96">
        <f>B12</f>
        <v>1636355.48</v>
      </c>
      <c r="C11" s="63">
        <f>D11-B11</f>
        <v>116903.41999999993</v>
      </c>
      <c r="D11" s="63">
        <v>1753258.9</v>
      </c>
    </row>
    <row r="12" spans="1:6" x14ac:dyDescent="0.25">
      <c r="A12" s="109" t="s">
        <v>123</v>
      </c>
      <c r="B12" s="96">
        <v>1636355.48</v>
      </c>
      <c r="C12" s="61">
        <f>D12-B12</f>
        <v>116903.41999999993</v>
      </c>
      <c r="D12" s="96">
        <v>1753258.9</v>
      </c>
    </row>
    <row r="16" spans="1:6" x14ac:dyDescent="0.25">
      <c r="A16" s="60"/>
      <c r="B16" s="60"/>
      <c r="C16" s="60"/>
      <c r="D16" s="60"/>
    </row>
    <row r="17" spans="1:4" x14ac:dyDescent="0.25">
      <c r="A17" s="60"/>
      <c r="B17" s="60"/>
      <c r="C17" s="60"/>
      <c r="D17" s="60"/>
    </row>
    <row r="18" spans="1:4" x14ac:dyDescent="0.25">
      <c r="A18" s="60"/>
      <c r="B18" s="60"/>
      <c r="C18" s="60"/>
      <c r="D18" s="60"/>
    </row>
    <row r="19" spans="1:4" x14ac:dyDescent="0.25">
      <c r="A19" s="60"/>
      <c r="B19" s="60"/>
      <c r="C19" s="60"/>
      <c r="D19" s="60"/>
    </row>
    <row r="20" spans="1:4" x14ac:dyDescent="0.25">
      <c r="A20" s="60"/>
      <c r="B20" s="60"/>
      <c r="C20" s="60"/>
      <c r="D20" s="60"/>
    </row>
    <row r="21" spans="1:4" x14ac:dyDescent="0.25">
      <c r="A21" s="60"/>
      <c r="B21" s="60"/>
      <c r="C21" s="60"/>
      <c r="D21" s="60"/>
    </row>
    <row r="22" spans="1:4" x14ac:dyDescent="0.25">
      <c r="A22" s="60"/>
      <c r="B22" s="60"/>
      <c r="C22" s="60"/>
      <c r="D22" s="60"/>
    </row>
    <row r="23" spans="1:4" x14ac:dyDescent="0.25">
      <c r="A23" s="60"/>
      <c r="B23" s="60"/>
      <c r="C23" s="60"/>
      <c r="D23" s="60"/>
    </row>
    <row r="24" spans="1:4" x14ac:dyDescent="0.25">
      <c r="A24" s="60"/>
      <c r="B24" s="60"/>
      <c r="C24" s="60"/>
      <c r="D24" s="60"/>
    </row>
    <row r="25" spans="1:4" x14ac:dyDescent="0.25">
      <c r="A25" s="60"/>
      <c r="B25" s="60"/>
      <c r="C25" s="60"/>
      <c r="D25" s="60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"/>
  <sheetViews>
    <sheetView workbookViewId="0">
      <selection activeCell="F7" sqref="F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132" t="s">
        <v>104</v>
      </c>
      <c r="B1" s="132"/>
      <c r="C1" s="132"/>
      <c r="D1" s="132"/>
      <c r="E1" s="132"/>
      <c r="F1" s="132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2" t="s">
        <v>18</v>
      </c>
      <c r="B3" s="132"/>
      <c r="C3" s="132"/>
      <c r="D3" s="132"/>
      <c r="E3" s="132"/>
      <c r="F3" s="13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2" t="s">
        <v>49</v>
      </c>
      <c r="B5" s="132"/>
      <c r="C5" s="132"/>
      <c r="D5" s="132"/>
      <c r="E5" s="132"/>
      <c r="F5" s="132"/>
    </row>
    <row r="6" spans="1:6" ht="18" x14ac:dyDescent="0.25">
      <c r="A6" s="4"/>
      <c r="B6" s="4"/>
      <c r="C6" s="4"/>
      <c r="D6" s="4"/>
      <c r="E6" s="5"/>
      <c r="F6" s="5"/>
    </row>
    <row r="7" spans="1:6" ht="38.25" x14ac:dyDescent="0.25">
      <c r="A7" s="16" t="s">
        <v>5</v>
      </c>
      <c r="B7" s="15" t="s">
        <v>6</v>
      </c>
      <c r="C7" s="15" t="s">
        <v>30</v>
      </c>
      <c r="D7" s="16" t="s">
        <v>105</v>
      </c>
      <c r="E7" s="16" t="s">
        <v>103</v>
      </c>
      <c r="F7" s="16" t="s">
        <v>106</v>
      </c>
    </row>
    <row r="8" spans="1:6" x14ac:dyDescent="0.25">
      <c r="A8" s="31"/>
      <c r="B8" s="32"/>
      <c r="C8" s="30" t="s">
        <v>51</v>
      </c>
      <c r="D8" s="116">
        <v>0</v>
      </c>
      <c r="E8" s="116">
        <v>0</v>
      </c>
      <c r="F8" s="116">
        <v>0</v>
      </c>
    </row>
    <row r="9" spans="1:6" ht="25.5" x14ac:dyDescent="0.25">
      <c r="A9" s="8">
        <v>8</v>
      </c>
      <c r="B9" s="8"/>
      <c r="C9" s="8" t="s">
        <v>15</v>
      </c>
      <c r="D9" s="117">
        <v>0</v>
      </c>
      <c r="E9" s="117">
        <v>0</v>
      </c>
      <c r="F9" s="117">
        <v>0</v>
      </c>
    </row>
    <row r="10" spans="1:6" x14ac:dyDescent="0.25">
      <c r="A10" s="8"/>
      <c r="B10" s="13">
        <v>84</v>
      </c>
      <c r="C10" s="13" t="s">
        <v>22</v>
      </c>
      <c r="D10" s="117"/>
      <c r="E10" s="117"/>
      <c r="F10" s="117"/>
    </row>
    <row r="11" spans="1:6" x14ac:dyDescent="0.25">
      <c r="A11" s="8"/>
      <c r="B11" s="13"/>
      <c r="C11" s="34"/>
      <c r="D11" s="117"/>
      <c r="E11" s="117"/>
      <c r="F11" s="117"/>
    </row>
    <row r="12" spans="1:6" x14ac:dyDescent="0.25">
      <c r="A12" s="8"/>
      <c r="B12" s="13"/>
      <c r="C12" s="30" t="s">
        <v>54</v>
      </c>
      <c r="D12" s="117">
        <v>0</v>
      </c>
      <c r="E12" s="117">
        <v>0</v>
      </c>
      <c r="F12" s="117">
        <v>0</v>
      </c>
    </row>
    <row r="13" spans="1:6" ht="25.5" x14ac:dyDescent="0.25">
      <c r="A13" s="11">
        <v>5</v>
      </c>
      <c r="B13" s="12"/>
      <c r="C13" s="21" t="s">
        <v>16</v>
      </c>
      <c r="D13" s="117">
        <v>0</v>
      </c>
      <c r="E13" s="117">
        <v>0</v>
      </c>
      <c r="F13" s="117">
        <v>0</v>
      </c>
    </row>
    <row r="14" spans="1:6" ht="25.5" x14ac:dyDescent="0.25">
      <c r="A14" s="13"/>
      <c r="B14" s="13">
        <v>54</v>
      </c>
      <c r="C14" s="22" t="s">
        <v>23</v>
      </c>
      <c r="D14" s="117"/>
      <c r="E14" s="117"/>
      <c r="F14" s="118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6"/>
  <sheetViews>
    <sheetView workbookViewId="0">
      <selection activeCell="D7" sqref="D7"/>
    </sheetView>
  </sheetViews>
  <sheetFormatPr defaultRowHeight="15" x14ac:dyDescent="0.25"/>
  <cols>
    <col min="1" max="4" width="25.28515625" customWidth="1"/>
  </cols>
  <sheetData>
    <row r="1" spans="1:8" ht="50.25" customHeight="1" x14ac:dyDescent="0.25">
      <c r="A1" s="132" t="s">
        <v>104</v>
      </c>
      <c r="B1" s="132"/>
      <c r="C1" s="132"/>
      <c r="D1" s="132"/>
      <c r="E1" s="112"/>
      <c r="F1" s="112"/>
      <c r="G1" s="112"/>
      <c r="H1" s="112"/>
    </row>
    <row r="2" spans="1:8" ht="18" customHeight="1" x14ac:dyDescent="0.25">
      <c r="A2" s="20"/>
      <c r="B2" s="20"/>
      <c r="C2" s="20"/>
      <c r="D2" s="20"/>
    </row>
    <row r="3" spans="1:8" ht="15.75" customHeight="1" x14ac:dyDescent="0.25">
      <c r="A3" s="132" t="s">
        <v>18</v>
      </c>
      <c r="B3" s="132"/>
      <c r="C3" s="132"/>
      <c r="D3" s="132"/>
    </row>
    <row r="4" spans="1:8" ht="18" x14ac:dyDescent="0.25">
      <c r="A4" s="20"/>
      <c r="B4" s="20"/>
      <c r="C4" s="5"/>
      <c r="D4" s="5"/>
    </row>
    <row r="5" spans="1:8" ht="18" customHeight="1" x14ac:dyDescent="0.25">
      <c r="A5" s="132" t="s">
        <v>50</v>
      </c>
      <c r="B5" s="132"/>
      <c r="C5" s="132"/>
      <c r="D5" s="132"/>
    </row>
    <row r="6" spans="1:8" ht="18" x14ac:dyDescent="0.25">
      <c r="A6" s="20"/>
      <c r="B6" s="20"/>
      <c r="C6" s="5"/>
      <c r="D6" s="5"/>
    </row>
    <row r="7" spans="1:8" ht="38.25" x14ac:dyDescent="0.25">
      <c r="A7" s="15" t="s">
        <v>42</v>
      </c>
      <c r="B7" s="16" t="s">
        <v>105</v>
      </c>
      <c r="C7" s="16" t="s">
        <v>103</v>
      </c>
      <c r="D7" s="16" t="s">
        <v>106</v>
      </c>
    </row>
    <row r="8" spans="1:8" x14ac:dyDescent="0.25">
      <c r="A8" s="8" t="s">
        <v>51</v>
      </c>
      <c r="B8" s="119">
        <v>0</v>
      </c>
      <c r="C8" s="119">
        <v>0</v>
      </c>
      <c r="D8" s="119">
        <v>0</v>
      </c>
    </row>
    <row r="9" spans="1:8" ht="25.5" x14ac:dyDescent="0.25">
      <c r="A9" s="8" t="s">
        <v>52</v>
      </c>
      <c r="B9" s="119">
        <v>0</v>
      </c>
      <c r="C9" s="119">
        <v>0</v>
      </c>
      <c r="D9" s="119">
        <v>0</v>
      </c>
    </row>
    <row r="10" spans="1:8" ht="25.5" x14ac:dyDescent="0.25">
      <c r="A10" s="14" t="s">
        <v>53</v>
      </c>
      <c r="B10" s="119"/>
      <c r="C10" s="119"/>
      <c r="D10" s="119"/>
    </row>
    <row r="11" spans="1:8" x14ac:dyDescent="0.25">
      <c r="A11" s="14"/>
      <c r="B11" s="119"/>
      <c r="C11" s="119"/>
      <c r="D11" s="119"/>
    </row>
    <row r="12" spans="1:8" x14ac:dyDescent="0.25">
      <c r="A12" s="8" t="s">
        <v>54</v>
      </c>
      <c r="B12" s="119">
        <v>0</v>
      </c>
      <c r="C12" s="119">
        <v>0</v>
      </c>
      <c r="D12" s="119">
        <v>0</v>
      </c>
    </row>
    <row r="13" spans="1:8" x14ac:dyDescent="0.25">
      <c r="A13" s="21" t="s">
        <v>45</v>
      </c>
      <c r="B13" s="119"/>
      <c r="C13" s="119"/>
      <c r="D13" s="119"/>
    </row>
    <row r="14" spans="1:8" x14ac:dyDescent="0.25">
      <c r="A14" s="10" t="s">
        <v>46</v>
      </c>
      <c r="B14" s="119"/>
      <c r="C14" s="119"/>
      <c r="D14" s="120"/>
    </row>
    <row r="15" spans="1:8" x14ac:dyDescent="0.25">
      <c r="A15" s="21" t="s">
        <v>47</v>
      </c>
      <c r="B15" s="119"/>
      <c r="C15" s="119"/>
      <c r="D15" s="120"/>
    </row>
    <row r="16" spans="1:8" x14ac:dyDescent="0.25">
      <c r="A16" s="10" t="s">
        <v>48</v>
      </c>
      <c r="B16" s="119"/>
      <c r="C16" s="119"/>
      <c r="D16" s="120"/>
    </row>
  </sheetData>
  <mergeCells count="3">
    <mergeCell ref="A1:D1"/>
    <mergeCell ref="A3:D3"/>
    <mergeCell ref="A5:D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7"/>
  <sheetViews>
    <sheetView workbookViewId="0">
      <selection activeCell="I3" sqref="I3"/>
    </sheetView>
  </sheetViews>
  <sheetFormatPr defaultRowHeight="12.75" x14ac:dyDescent="0.2"/>
  <cols>
    <col min="1" max="1" width="7.42578125" style="92" bestFit="1" customWidth="1"/>
    <col min="2" max="2" width="8.42578125" style="92" bestFit="1" customWidth="1"/>
    <col min="3" max="3" width="8.7109375" style="92" customWidth="1"/>
    <col min="4" max="4" width="30" style="92" customWidth="1"/>
    <col min="5" max="8" width="25.28515625" style="92" customWidth="1"/>
    <col min="9" max="16384" width="9.140625" style="92"/>
  </cols>
  <sheetData>
    <row r="1" spans="1:8" ht="42" customHeight="1" x14ac:dyDescent="0.2">
      <c r="A1" s="132" t="s">
        <v>104</v>
      </c>
      <c r="B1" s="132"/>
      <c r="C1" s="132"/>
      <c r="D1" s="132"/>
      <c r="E1" s="132"/>
      <c r="F1" s="132"/>
      <c r="G1" s="132"/>
      <c r="H1" s="112"/>
    </row>
    <row r="2" spans="1:8" x14ac:dyDescent="0.2">
      <c r="A2" s="93"/>
      <c r="B2" s="93"/>
      <c r="C2" s="93"/>
      <c r="D2" s="93"/>
      <c r="E2" s="93"/>
      <c r="F2" s="93"/>
      <c r="G2" s="5"/>
      <c r="H2" s="5"/>
    </row>
    <row r="3" spans="1:8" ht="18" customHeight="1" x14ac:dyDescent="0.2">
      <c r="A3" s="132" t="s">
        <v>17</v>
      </c>
      <c r="B3" s="132"/>
      <c r="C3" s="132"/>
      <c r="D3" s="132"/>
      <c r="E3" s="132"/>
      <c r="F3" s="132"/>
      <c r="G3" s="132"/>
      <c r="H3" s="114"/>
    </row>
    <row r="4" spans="1:8" x14ac:dyDescent="0.2">
      <c r="A4" s="93"/>
      <c r="B4" s="93"/>
      <c r="C4" s="93"/>
      <c r="D4" s="93"/>
      <c r="E4" s="93"/>
      <c r="F4" s="93"/>
      <c r="G4" s="5"/>
      <c r="H4" s="5"/>
    </row>
    <row r="5" spans="1:8" ht="38.25" x14ac:dyDescent="0.2">
      <c r="A5" s="155" t="s">
        <v>19</v>
      </c>
      <c r="B5" s="156"/>
      <c r="C5" s="157"/>
      <c r="D5" s="15" t="s">
        <v>20</v>
      </c>
      <c r="E5" s="16" t="s">
        <v>105</v>
      </c>
      <c r="F5" s="16" t="s">
        <v>103</v>
      </c>
      <c r="G5" s="16" t="s">
        <v>106</v>
      </c>
    </row>
    <row r="6" spans="1:8" ht="28.5" customHeight="1" x14ac:dyDescent="0.2">
      <c r="A6" s="158" t="s">
        <v>111</v>
      </c>
      <c r="B6" s="159" t="s">
        <v>69</v>
      </c>
      <c r="C6" s="160" t="s">
        <v>69</v>
      </c>
      <c r="D6" s="87" t="s">
        <v>113</v>
      </c>
      <c r="E6" s="68">
        <f>SUM(E7,E11)</f>
        <v>1598155.48</v>
      </c>
      <c r="F6" s="68">
        <f>G6-E6</f>
        <v>97480.699999999953</v>
      </c>
      <c r="G6" s="68">
        <f>SUM(G7,G11)</f>
        <v>1695636.18</v>
      </c>
    </row>
    <row r="7" spans="1:8" ht="15" customHeight="1" x14ac:dyDescent="0.2">
      <c r="A7" s="152" t="s">
        <v>112</v>
      </c>
      <c r="B7" s="153" t="s">
        <v>70</v>
      </c>
      <c r="C7" s="154" t="s">
        <v>70</v>
      </c>
      <c r="D7" s="88" t="s">
        <v>114</v>
      </c>
      <c r="E7" s="94">
        <f>E8</f>
        <v>91955.48</v>
      </c>
      <c r="F7" s="69">
        <f>F8</f>
        <v>-3019.3000000000029</v>
      </c>
      <c r="G7" s="94">
        <f>G8</f>
        <v>88936.18</v>
      </c>
    </row>
    <row r="8" spans="1:8" ht="25.5" x14ac:dyDescent="0.2">
      <c r="A8" s="146" t="s">
        <v>78</v>
      </c>
      <c r="B8" s="147"/>
      <c r="C8" s="148"/>
      <c r="D8" s="89" t="s">
        <v>79</v>
      </c>
      <c r="E8" s="95">
        <v>91955.48</v>
      </c>
      <c r="F8" s="51">
        <f>G8-E8</f>
        <v>-3019.3000000000029</v>
      </c>
      <c r="G8" s="95">
        <v>88936.18</v>
      </c>
    </row>
    <row r="9" spans="1:8" x14ac:dyDescent="0.2">
      <c r="A9" s="70">
        <v>3</v>
      </c>
      <c r="B9" s="71"/>
      <c r="C9" s="72"/>
      <c r="D9" s="49" t="s">
        <v>10</v>
      </c>
      <c r="E9" s="96">
        <v>91955.48</v>
      </c>
      <c r="F9" s="73">
        <f>G9-E9</f>
        <v>-3019.3000000000029</v>
      </c>
      <c r="G9" s="96">
        <v>88936.18</v>
      </c>
    </row>
    <row r="10" spans="1:8" x14ac:dyDescent="0.2">
      <c r="A10" s="70"/>
      <c r="B10" s="71">
        <v>32</v>
      </c>
      <c r="C10" s="72"/>
      <c r="D10" s="49" t="s">
        <v>21</v>
      </c>
      <c r="E10" s="96">
        <v>91955.48</v>
      </c>
      <c r="F10" s="73">
        <f>G10-E10</f>
        <v>-3019.3000000000029</v>
      </c>
      <c r="G10" s="96">
        <v>88936.18</v>
      </c>
    </row>
    <row r="11" spans="1:8" ht="15" customHeight="1" x14ac:dyDescent="0.2">
      <c r="A11" s="152" t="s">
        <v>115</v>
      </c>
      <c r="B11" s="153"/>
      <c r="C11" s="154"/>
      <c r="D11" s="88" t="s">
        <v>80</v>
      </c>
      <c r="E11" s="97">
        <f>E13</f>
        <v>1506200</v>
      </c>
      <c r="F11" s="69">
        <f>F13</f>
        <v>100500</v>
      </c>
      <c r="G11" s="97">
        <f>G13</f>
        <v>1606700</v>
      </c>
    </row>
    <row r="12" spans="1:8" ht="26.25" customHeight="1" x14ac:dyDescent="0.2">
      <c r="A12" s="146" t="s">
        <v>119</v>
      </c>
      <c r="B12" s="147"/>
      <c r="C12" s="148"/>
      <c r="D12" s="89" t="s">
        <v>120</v>
      </c>
      <c r="E12" s="95">
        <v>1506200</v>
      </c>
      <c r="F12" s="51">
        <v>100500</v>
      </c>
      <c r="G12" s="95">
        <v>1606700</v>
      </c>
    </row>
    <row r="13" spans="1:8" ht="15" customHeight="1" x14ac:dyDescent="0.2">
      <c r="A13" s="70">
        <v>3</v>
      </c>
      <c r="B13" s="71"/>
      <c r="C13" s="72"/>
      <c r="D13" s="49" t="s">
        <v>10</v>
      </c>
      <c r="E13" s="96">
        <v>1506200</v>
      </c>
      <c r="F13" s="73">
        <v>100500</v>
      </c>
      <c r="G13" s="96">
        <v>1606700</v>
      </c>
    </row>
    <row r="14" spans="1:8" x14ac:dyDescent="0.2">
      <c r="A14" s="47"/>
      <c r="B14" s="74">
        <v>31</v>
      </c>
      <c r="C14" s="49"/>
      <c r="D14" s="49" t="s">
        <v>71</v>
      </c>
      <c r="E14" s="96">
        <v>1460000</v>
      </c>
      <c r="F14" s="73">
        <v>100000</v>
      </c>
      <c r="G14" s="96">
        <v>1560000</v>
      </c>
    </row>
    <row r="15" spans="1:8" x14ac:dyDescent="0.2">
      <c r="A15" s="47"/>
      <c r="B15" s="74">
        <v>32</v>
      </c>
      <c r="C15" s="49"/>
      <c r="D15" s="49" t="s">
        <v>72</v>
      </c>
      <c r="E15" s="96">
        <v>46200</v>
      </c>
      <c r="F15" s="73">
        <v>500</v>
      </c>
      <c r="G15" s="96">
        <v>46700</v>
      </c>
    </row>
    <row r="16" spans="1:8" ht="25.5" x14ac:dyDescent="0.2">
      <c r="A16" s="152" t="s">
        <v>116</v>
      </c>
      <c r="B16" s="153"/>
      <c r="C16" s="154"/>
      <c r="D16" s="75" t="s">
        <v>75</v>
      </c>
      <c r="E16" s="97">
        <f>E17+E22+E28+E31+E37+E40+E43</f>
        <v>38200</v>
      </c>
      <c r="F16" s="69"/>
      <c r="G16" s="97">
        <f>G17+G22+G28+G31+G37+G40+G43</f>
        <v>57622.720000000001</v>
      </c>
    </row>
    <row r="17" spans="1:7" x14ac:dyDescent="0.2">
      <c r="A17" s="146" t="s">
        <v>81</v>
      </c>
      <c r="B17" s="147"/>
      <c r="C17" s="148"/>
      <c r="D17" s="78" t="s">
        <v>73</v>
      </c>
      <c r="E17" s="95">
        <v>8000</v>
      </c>
      <c r="F17" s="51">
        <f t="shared" ref="F17:F41" si="0">G17-E17</f>
        <v>2000</v>
      </c>
      <c r="G17" s="95">
        <v>10000</v>
      </c>
    </row>
    <row r="18" spans="1:7" x14ac:dyDescent="0.2">
      <c r="A18" s="70">
        <v>3</v>
      </c>
      <c r="B18" s="71"/>
      <c r="C18" s="72"/>
      <c r="D18" s="49" t="s">
        <v>10</v>
      </c>
      <c r="E18" s="96">
        <v>8000</v>
      </c>
      <c r="F18" s="73">
        <f t="shared" si="0"/>
        <v>-1200</v>
      </c>
      <c r="G18" s="96">
        <v>6800</v>
      </c>
    </row>
    <row r="19" spans="1:7" x14ac:dyDescent="0.2">
      <c r="A19" s="47"/>
      <c r="B19" s="74">
        <v>32</v>
      </c>
      <c r="C19" s="49"/>
      <c r="D19" s="49" t="s">
        <v>72</v>
      </c>
      <c r="E19" s="96">
        <v>5850</v>
      </c>
      <c r="F19" s="73">
        <f t="shared" si="0"/>
        <v>950</v>
      </c>
      <c r="G19" s="96">
        <v>6800</v>
      </c>
    </row>
    <row r="20" spans="1:7" ht="25.5" x14ac:dyDescent="0.2">
      <c r="A20" s="76">
        <v>4</v>
      </c>
      <c r="B20" s="48"/>
      <c r="C20" s="49"/>
      <c r="D20" s="77" t="s">
        <v>12</v>
      </c>
      <c r="E20" s="96">
        <v>2150</v>
      </c>
      <c r="F20" s="73">
        <f t="shared" si="0"/>
        <v>1050</v>
      </c>
      <c r="G20" s="96">
        <v>3200</v>
      </c>
    </row>
    <row r="21" spans="1:7" ht="25.5" customHeight="1" x14ac:dyDescent="0.2">
      <c r="A21" s="70"/>
      <c r="B21" s="71">
        <v>42</v>
      </c>
      <c r="C21" s="49"/>
      <c r="D21" s="77" t="s">
        <v>29</v>
      </c>
      <c r="E21" s="96">
        <v>2150</v>
      </c>
      <c r="F21" s="73">
        <f t="shared" si="0"/>
        <v>1050</v>
      </c>
      <c r="G21" s="96">
        <v>3200</v>
      </c>
    </row>
    <row r="22" spans="1:7" s="99" customFormat="1" ht="15" customHeight="1" x14ac:dyDescent="0.2">
      <c r="A22" s="149" t="s">
        <v>117</v>
      </c>
      <c r="B22" s="150"/>
      <c r="C22" s="151"/>
      <c r="D22" s="79" t="s">
        <v>74</v>
      </c>
      <c r="E22" s="95">
        <v>4000</v>
      </c>
      <c r="F22" s="51">
        <f t="shared" si="0"/>
        <v>18012.72</v>
      </c>
      <c r="G22" s="95">
        <v>22012.720000000001</v>
      </c>
    </row>
    <row r="23" spans="1:7" x14ac:dyDescent="0.2">
      <c r="A23" s="70">
        <v>3</v>
      </c>
      <c r="B23" s="71"/>
      <c r="C23" s="72"/>
      <c r="D23" s="49" t="s">
        <v>10</v>
      </c>
      <c r="E23" s="96">
        <v>4000</v>
      </c>
      <c r="F23" s="73">
        <f t="shared" si="0"/>
        <v>14812.720000000001</v>
      </c>
      <c r="G23" s="96">
        <v>18812.72</v>
      </c>
    </row>
    <row r="24" spans="1:7" x14ac:dyDescent="0.2">
      <c r="A24" s="70"/>
      <c r="B24" s="71">
        <v>31</v>
      </c>
      <c r="C24" s="72"/>
      <c r="D24" s="49" t="s">
        <v>71</v>
      </c>
      <c r="E24" s="96">
        <v>0</v>
      </c>
      <c r="F24" s="73">
        <f t="shared" si="0"/>
        <v>0</v>
      </c>
      <c r="G24" s="96">
        <v>0</v>
      </c>
    </row>
    <row r="25" spans="1:7" x14ac:dyDescent="0.2">
      <c r="A25" s="70"/>
      <c r="B25" s="71">
        <v>32</v>
      </c>
      <c r="C25" s="49"/>
      <c r="D25" s="49" t="s">
        <v>72</v>
      </c>
      <c r="E25" s="96">
        <v>4000</v>
      </c>
      <c r="F25" s="73">
        <f t="shared" si="0"/>
        <v>14812.720000000001</v>
      </c>
      <c r="G25" s="96">
        <v>18812.72</v>
      </c>
    </row>
    <row r="26" spans="1:7" ht="25.5" x14ac:dyDescent="0.2">
      <c r="A26" s="76">
        <v>4</v>
      </c>
      <c r="B26" s="48"/>
      <c r="C26" s="49"/>
      <c r="D26" s="77" t="s">
        <v>12</v>
      </c>
      <c r="E26" s="96">
        <v>0</v>
      </c>
      <c r="F26" s="73">
        <f t="shared" si="0"/>
        <v>3200</v>
      </c>
      <c r="G26" s="96">
        <v>3200</v>
      </c>
    </row>
    <row r="27" spans="1:7" ht="25.5" x14ac:dyDescent="0.2">
      <c r="A27" s="70"/>
      <c r="B27" s="71">
        <v>42</v>
      </c>
      <c r="C27" s="49"/>
      <c r="D27" s="77" t="s">
        <v>29</v>
      </c>
      <c r="E27" s="96">
        <v>0</v>
      </c>
      <c r="F27" s="73">
        <f t="shared" si="0"/>
        <v>3200</v>
      </c>
      <c r="G27" s="96">
        <v>3200</v>
      </c>
    </row>
    <row r="28" spans="1:7" x14ac:dyDescent="0.2">
      <c r="A28" s="149" t="s">
        <v>82</v>
      </c>
      <c r="B28" s="150"/>
      <c r="C28" s="151"/>
      <c r="D28" s="80" t="s">
        <v>76</v>
      </c>
      <c r="E28" s="95">
        <v>700</v>
      </c>
      <c r="F28" s="51">
        <f t="shared" si="0"/>
        <v>150</v>
      </c>
      <c r="G28" s="95">
        <v>850</v>
      </c>
    </row>
    <row r="29" spans="1:7" x14ac:dyDescent="0.2">
      <c r="A29" s="70">
        <v>3</v>
      </c>
      <c r="B29" s="71"/>
      <c r="C29" s="72"/>
      <c r="D29" s="49" t="s">
        <v>10</v>
      </c>
      <c r="E29" s="96">
        <v>700</v>
      </c>
      <c r="F29" s="73">
        <f t="shared" si="0"/>
        <v>150</v>
      </c>
      <c r="G29" s="96">
        <v>850</v>
      </c>
    </row>
    <row r="30" spans="1:7" x14ac:dyDescent="0.2">
      <c r="A30" s="70"/>
      <c r="B30" s="71">
        <v>32</v>
      </c>
      <c r="C30" s="49"/>
      <c r="D30" s="49" t="s">
        <v>72</v>
      </c>
      <c r="E30" s="96">
        <v>700</v>
      </c>
      <c r="F30" s="73">
        <f t="shared" si="0"/>
        <v>150</v>
      </c>
      <c r="G30" s="96">
        <v>850</v>
      </c>
    </row>
    <row r="31" spans="1:7" s="100" customFormat="1" ht="25.5" x14ac:dyDescent="0.2">
      <c r="A31" s="149" t="s">
        <v>83</v>
      </c>
      <c r="B31" s="150"/>
      <c r="C31" s="151"/>
      <c r="D31" s="80" t="s">
        <v>77</v>
      </c>
      <c r="E31" s="95">
        <f>E32+E35</f>
        <v>7500</v>
      </c>
      <c r="F31" s="51">
        <f t="shared" si="0"/>
        <v>-740</v>
      </c>
      <c r="G31" s="95">
        <f>SUM(G32,G35)</f>
        <v>6760</v>
      </c>
    </row>
    <row r="32" spans="1:7" x14ac:dyDescent="0.2">
      <c r="A32" s="70">
        <v>3</v>
      </c>
      <c r="B32" s="71"/>
      <c r="C32" s="72"/>
      <c r="D32" s="49" t="s">
        <v>10</v>
      </c>
      <c r="E32" s="96">
        <v>7000</v>
      </c>
      <c r="F32" s="73">
        <f t="shared" si="0"/>
        <v>-840</v>
      </c>
      <c r="G32" s="96">
        <v>6160</v>
      </c>
    </row>
    <row r="33" spans="1:7" x14ac:dyDescent="0.2">
      <c r="A33" s="70"/>
      <c r="B33" s="71">
        <v>31</v>
      </c>
      <c r="C33" s="72"/>
      <c r="D33" s="49" t="s">
        <v>71</v>
      </c>
      <c r="E33" s="96">
        <v>0</v>
      </c>
      <c r="F33" s="73">
        <f t="shared" si="0"/>
        <v>0</v>
      </c>
      <c r="G33" s="96">
        <v>0</v>
      </c>
    </row>
    <row r="34" spans="1:7" x14ac:dyDescent="0.2">
      <c r="A34" s="70"/>
      <c r="B34" s="71">
        <v>32</v>
      </c>
      <c r="C34" s="49"/>
      <c r="D34" s="49" t="s">
        <v>72</v>
      </c>
      <c r="E34" s="96">
        <v>7000</v>
      </c>
      <c r="F34" s="73">
        <f t="shared" si="0"/>
        <v>-840</v>
      </c>
      <c r="G34" s="96">
        <v>6160</v>
      </c>
    </row>
    <row r="35" spans="1:7" ht="25.5" x14ac:dyDescent="0.2">
      <c r="A35" s="76">
        <v>4</v>
      </c>
      <c r="B35" s="48"/>
      <c r="C35" s="49"/>
      <c r="D35" s="77" t="s">
        <v>12</v>
      </c>
      <c r="E35" s="96">
        <v>500</v>
      </c>
      <c r="F35" s="73">
        <f t="shared" si="0"/>
        <v>100</v>
      </c>
      <c r="G35" s="96">
        <v>600</v>
      </c>
    </row>
    <row r="36" spans="1:7" s="100" customFormat="1" ht="27" customHeight="1" x14ac:dyDescent="0.2">
      <c r="A36" s="70"/>
      <c r="B36" s="71">
        <v>42</v>
      </c>
      <c r="C36" s="49"/>
      <c r="D36" s="77" t="s">
        <v>29</v>
      </c>
      <c r="E36" s="96">
        <v>500</v>
      </c>
      <c r="F36" s="73">
        <f t="shared" si="0"/>
        <v>100</v>
      </c>
      <c r="G36" s="96">
        <v>600</v>
      </c>
    </row>
    <row r="37" spans="1:7" ht="24" customHeight="1" x14ac:dyDescent="0.2">
      <c r="A37" s="149" t="s">
        <v>83</v>
      </c>
      <c r="B37" s="150"/>
      <c r="C37" s="151"/>
      <c r="D37" s="80" t="s">
        <v>118</v>
      </c>
      <c r="E37" s="95">
        <v>17000</v>
      </c>
      <c r="F37" s="51">
        <f t="shared" si="0"/>
        <v>0</v>
      </c>
      <c r="G37" s="95">
        <v>17000</v>
      </c>
    </row>
    <row r="38" spans="1:7" ht="25.5" x14ac:dyDescent="0.2">
      <c r="A38" s="76">
        <v>4</v>
      </c>
      <c r="B38" s="48"/>
      <c r="C38" s="49"/>
      <c r="D38" s="77" t="s">
        <v>12</v>
      </c>
      <c r="E38" s="96">
        <v>17000</v>
      </c>
      <c r="F38" s="73">
        <f t="shared" si="0"/>
        <v>0</v>
      </c>
      <c r="G38" s="96">
        <v>17000</v>
      </c>
    </row>
    <row r="39" spans="1:7" ht="25.5" x14ac:dyDescent="0.2">
      <c r="A39" s="70"/>
      <c r="B39" s="71">
        <v>42</v>
      </c>
      <c r="C39" s="49"/>
      <c r="D39" s="77" t="s">
        <v>29</v>
      </c>
      <c r="E39" s="96">
        <v>17000</v>
      </c>
      <c r="F39" s="73">
        <f t="shared" si="0"/>
        <v>0</v>
      </c>
      <c r="G39" s="96">
        <v>17000</v>
      </c>
    </row>
    <row r="40" spans="1:7" x14ac:dyDescent="0.2">
      <c r="A40" s="149" t="s">
        <v>84</v>
      </c>
      <c r="B40" s="150"/>
      <c r="C40" s="151"/>
      <c r="D40" s="80" t="s">
        <v>85</v>
      </c>
      <c r="E40" s="95">
        <f>E41</f>
        <v>500</v>
      </c>
      <c r="F40" s="51">
        <f>F41</f>
        <v>0</v>
      </c>
      <c r="G40" s="95">
        <f>G41</f>
        <v>500</v>
      </c>
    </row>
    <row r="41" spans="1:7" x14ac:dyDescent="0.2">
      <c r="A41" s="70">
        <v>3</v>
      </c>
      <c r="B41" s="81"/>
      <c r="C41" s="82"/>
      <c r="D41" s="77" t="s">
        <v>10</v>
      </c>
      <c r="E41" s="98">
        <v>500</v>
      </c>
      <c r="F41" s="73">
        <f t="shared" si="0"/>
        <v>0</v>
      </c>
      <c r="G41" s="98">
        <v>500</v>
      </c>
    </row>
    <row r="42" spans="1:7" x14ac:dyDescent="0.2">
      <c r="A42" s="70"/>
      <c r="B42" s="71">
        <v>32</v>
      </c>
      <c r="C42" s="72"/>
      <c r="D42" s="77" t="s">
        <v>21</v>
      </c>
      <c r="E42" s="98">
        <v>500</v>
      </c>
      <c r="F42" s="73">
        <f t="shared" ref="F42:F46" si="1">G42-E42</f>
        <v>0</v>
      </c>
      <c r="G42" s="98">
        <v>500</v>
      </c>
    </row>
    <row r="43" spans="1:7" ht="12.75" customHeight="1" x14ac:dyDescent="0.2">
      <c r="A43" s="149" t="s">
        <v>121</v>
      </c>
      <c r="B43" s="150"/>
      <c r="C43" s="151"/>
      <c r="D43" s="80" t="s">
        <v>122</v>
      </c>
      <c r="E43" s="95">
        <v>500</v>
      </c>
      <c r="F43" s="51">
        <f>G43-E43</f>
        <v>0</v>
      </c>
      <c r="G43" s="95">
        <v>500</v>
      </c>
    </row>
    <row r="44" spans="1:7" x14ac:dyDescent="0.2">
      <c r="A44" s="70">
        <v>3</v>
      </c>
      <c r="B44" s="71"/>
      <c r="C44" s="49"/>
      <c r="D44" s="49" t="s">
        <v>10</v>
      </c>
      <c r="E44" s="96">
        <v>500</v>
      </c>
      <c r="F44" s="73">
        <f>G44-E44</f>
        <v>0</v>
      </c>
      <c r="G44" s="96">
        <v>500</v>
      </c>
    </row>
    <row r="45" spans="1:7" x14ac:dyDescent="0.2">
      <c r="A45" s="70"/>
      <c r="B45" s="71">
        <v>32</v>
      </c>
      <c r="C45" s="49"/>
      <c r="D45" s="49" t="s">
        <v>21</v>
      </c>
      <c r="E45" s="96">
        <v>500</v>
      </c>
      <c r="F45" s="73">
        <f>G45-E45</f>
        <v>0</v>
      </c>
      <c r="G45" s="96">
        <v>500</v>
      </c>
    </row>
    <row r="46" spans="1:7" x14ac:dyDescent="0.2">
      <c r="A46" s="143" t="s">
        <v>89</v>
      </c>
      <c r="B46" s="144"/>
      <c r="C46" s="145"/>
      <c r="D46" s="102"/>
      <c r="E46" s="101">
        <f>SUM(E6,E16)</f>
        <v>1636355.48</v>
      </c>
      <c r="F46" s="68">
        <f t="shared" si="1"/>
        <v>116903.41999999993</v>
      </c>
      <c r="G46" s="101">
        <f>SUM(G6,G16)</f>
        <v>1753258.9</v>
      </c>
    </row>
    <row r="47" spans="1:7" s="103" customFormat="1" ht="15" customHeight="1" x14ac:dyDescent="0.2">
      <c r="A47" s="92"/>
      <c r="B47" s="92"/>
      <c r="C47" s="92"/>
      <c r="D47" s="92"/>
      <c r="E47" s="92"/>
      <c r="F47" s="92"/>
      <c r="G47" s="92"/>
    </row>
  </sheetData>
  <mergeCells count="17">
    <mergeCell ref="A7:C7"/>
    <mergeCell ref="A1:G1"/>
    <mergeCell ref="A3:G3"/>
    <mergeCell ref="A46:C46"/>
    <mergeCell ref="A17:C17"/>
    <mergeCell ref="A22:C22"/>
    <mergeCell ref="A28:C28"/>
    <mergeCell ref="A31:C31"/>
    <mergeCell ref="A37:C37"/>
    <mergeCell ref="A40:C40"/>
    <mergeCell ref="A43:C43"/>
    <mergeCell ref="A8:C8"/>
    <mergeCell ref="A11:C11"/>
    <mergeCell ref="A12:C12"/>
    <mergeCell ref="A16:C16"/>
    <mergeCell ref="A5:C5"/>
    <mergeCell ref="A6:C6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Frane Marić</cp:lastModifiedBy>
  <cp:lastPrinted>2023-10-26T07:23:23Z</cp:lastPrinted>
  <dcterms:created xsi:type="dcterms:W3CDTF">2022-08-12T12:51:27Z</dcterms:created>
  <dcterms:modified xsi:type="dcterms:W3CDTF">2025-06-25T11:29:04Z</dcterms:modified>
</cp:coreProperties>
</file>